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! Dejan Transfer\"/>
    </mc:Choice>
  </mc:AlternateContent>
  <xr:revisionPtr revIDLastSave="0" documentId="8_{68636ABE-D269-47BD-8C5D-AFD3E6A0791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Prihodi" sheetId="4" r:id="rId1"/>
    <sheet name="Rashodi" sheetId="1" r:id="rId2"/>
    <sheet name="Prilog" sheetId="5" r:id="rId3"/>
  </sheets>
  <calcPr calcId="191029"/>
</workbook>
</file>

<file path=xl/calcChain.xml><?xml version="1.0" encoding="utf-8"?>
<calcChain xmlns="http://schemas.openxmlformats.org/spreadsheetml/2006/main">
  <c r="D26" i="4" l="1"/>
  <c r="D40" i="1"/>
  <c r="D35" i="1"/>
  <c r="D34" i="1"/>
  <c r="D31" i="1"/>
  <c r="D29" i="1"/>
  <c r="D9" i="1"/>
  <c r="D10" i="1"/>
  <c r="D11" i="1"/>
  <c r="D12" i="1"/>
  <c r="D13" i="1"/>
  <c r="D14" i="1"/>
  <c r="D23" i="1"/>
  <c r="H52" i="1"/>
  <c r="D52" i="1" s="1"/>
  <c r="G52" i="1"/>
  <c r="F52" i="1"/>
  <c r="E52" i="1"/>
  <c r="D53" i="1"/>
  <c r="D51" i="1"/>
  <c r="D50" i="1"/>
  <c r="H49" i="1"/>
  <c r="H48" i="1" s="1"/>
  <c r="G49" i="1"/>
  <c r="G48" i="1" s="1"/>
  <c r="F49" i="1"/>
  <c r="D49" i="1" s="1"/>
  <c r="E49" i="1"/>
  <c r="E48" i="1"/>
  <c r="D47" i="1"/>
  <c r="H46" i="1"/>
  <c r="G46" i="1"/>
  <c r="F46" i="1"/>
  <c r="E46" i="1"/>
  <c r="D46" i="1"/>
  <c r="H43" i="1"/>
  <c r="G43" i="1"/>
  <c r="F43" i="1"/>
  <c r="E43" i="1"/>
  <c r="D43" i="1" s="1"/>
  <c r="D45" i="1"/>
  <c r="D44" i="1"/>
  <c r="D42" i="1"/>
  <c r="D41" i="1"/>
  <c r="D39" i="1"/>
  <c r="H38" i="1"/>
  <c r="H37" i="1" s="1"/>
  <c r="G38" i="1"/>
  <c r="G37" i="1" s="1"/>
  <c r="F38" i="1"/>
  <c r="E38" i="1"/>
  <c r="F37" i="1"/>
  <c r="D36" i="1"/>
  <c r="D33" i="1"/>
  <c r="H32" i="1"/>
  <c r="G32" i="1"/>
  <c r="F32" i="1"/>
  <c r="E32" i="1"/>
  <c r="H30" i="1"/>
  <c r="G30" i="1"/>
  <c r="F30" i="1"/>
  <c r="E30" i="1"/>
  <c r="D28" i="1"/>
  <c r="H27" i="1"/>
  <c r="G27" i="1"/>
  <c r="F27" i="1"/>
  <c r="E27" i="1"/>
  <c r="D26" i="1"/>
  <c r="D25" i="1"/>
  <c r="D24" i="1"/>
  <c r="H22" i="1"/>
  <c r="D22" i="1" s="1"/>
  <c r="G22" i="1"/>
  <c r="F22" i="1"/>
  <c r="E22" i="1"/>
  <c r="D21" i="1"/>
  <c r="D20" i="1"/>
  <c r="D19" i="1"/>
  <c r="D18" i="1"/>
  <c r="D17" i="1"/>
  <c r="D16" i="1"/>
  <c r="H15" i="1"/>
  <c r="G15" i="1"/>
  <c r="F15" i="1"/>
  <c r="E15" i="1"/>
  <c r="H8" i="1"/>
  <c r="G8" i="1"/>
  <c r="F8" i="1"/>
  <c r="E8" i="1"/>
  <c r="D41" i="4"/>
  <c r="H40" i="4"/>
  <c r="G40" i="4"/>
  <c r="F40" i="4"/>
  <c r="F37" i="4" s="1"/>
  <c r="E40" i="4"/>
  <c r="D40" i="4"/>
  <c r="D39" i="4"/>
  <c r="H38" i="4"/>
  <c r="H37" i="4" s="1"/>
  <c r="G38" i="4"/>
  <c r="G37" i="4" s="1"/>
  <c r="F38" i="4"/>
  <c r="E38" i="4"/>
  <c r="E37" i="4" s="1"/>
  <c r="D36" i="4"/>
  <c r="D35" i="4"/>
  <c r="H34" i="4"/>
  <c r="G34" i="4"/>
  <c r="F34" i="4"/>
  <c r="E34" i="4"/>
  <c r="D34" i="4"/>
  <c r="D33" i="4"/>
  <c r="D32" i="4"/>
  <c r="D31" i="4"/>
  <c r="H30" i="4"/>
  <c r="H29" i="4" s="1"/>
  <c r="G30" i="4"/>
  <c r="G29" i="4" s="1"/>
  <c r="F30" i="4"/>
  <c r="F29" i="4" s="1"/>
  <c r="D29" i="4" s="1"/>
  <c r="E30" i="4"/>
  <c r="E29" i="4"/>
  <c r="H27" i="4"/>
  <c r="G27" i="4"/>
  <c r="F27" i="4"/>
  <c r="E27" i="4"/>
  <c r="D27" i="4" s="1"/>
  <c r="H25" i="4"/>
  <c r="G25" i="4"/>
  <c r="F25" i="4"/>
  <c r="E25" i="4"/>
  <c r="D24" i="4"/>
  <c r="D23" i="4"/>
  <c r="D18" i="4"/>
  <c r="H16" i="4"/>
  <c r="G16" i="4"/>
  <c r="F16" i="4"/>
  <c r="E16" i="4"/>
  <c r="H22" i="4"/>
  <c r="G22" i="4"/>
  <c r="F22" i="4"/>
  <c r="E22" i="4"/>
  <c r="D22" i="4" s="1"/>
  <c r="D21" i="4"/>
  <c r="D20" i="4"/>
  <c r="D19" i="4"/>
  <c r="D17" i="4"/>
  <c r="D15" i="4"/>
  <c r="D14" i="4"/>
  <c r="D13" i="4"/>
  <c r="H12" i="4"/>
  <c r="G12" i="4"/>
  <c r="G11" i="4" s="1"/>
  <c r="G10" i="4" s="1"/>
  <c r="G42" i="4" s="1"/>
  <c r="F12" i="4"/>
  <c r="E12" i="4"/>
  <c r="G7" i="1" l="1"/>
  <c r="H11" i="4"/>
  <c r="H10" i="4" s="1"/>
  <c r="H42" i="4" s="1"/>
  <c r="D38" i="4"/>
  <c r="D30" i="4"/>
  <c r="F48" i="1"/>
  <c r="D12" i="4"/>
  <c r="F11" i="4"/>
  <c r="F10" i="4" s="1"/>
  <c r="F42" i="4" s="1"/>
  <c r="D32" i="1"/>
  <c r="D30" i="1"/>
  <c r="H7" i="1"/>
  <c r="H6" i="1" s="1"/>
  <c r="H54" i="1" s="1"/>
  <c r="D16" i="4"/>
  <c r="D38" i="1"/>
  <c r="G6" i="1"/>
  <c r="G54" i="1" s="1"/>
  <c r="D27" i="1"/>
  <c r="E7" i="1"/>
  <c r="D8" i="1"/>
  <c r="E37" i="1"/>
  <c r="E11" i="4"/>
  <c r="E10" i="4" s="1"/>
  <c r="E42" i="4" s="1"/>
  <c r="D15" i="1"/>
  <c r="F7" i="1"/>
  <c r="D25" i="4"/>
  <c r="D48" i="1"/>
  <c r="D37" i="4"/>
  <c r="D42" i="4" l="1"/>
  <c r="E6" i="1"/>
  <c r="E54" i="1" s="1"/>
  <c r="D7" i="1"/>
  <c r="D37" i="1"/>
  <c r="D11" i="4"/>
  <c r="D10" i="4"/>
  <c r="F6" i="1"/>
  <c r="F54" i="1" s="1"/>
  <c r="D54" i="1" l="1"/>
  <c r="D6" i="1"/>
</calcChain>
</file>

<file path=xl/sharedStrings.xml><?xml version="1.0" encoding="utf-8"?>
<sst xmlns="http://schemas.openxmlformats.org/spreadsheetml/2006/main" count="159" uniqueCount="133">
  <si>
    <t>ОП</t>
  </si>
  <si>
    <t>Ек. Класифи-кација</t>
  </si>
  <si>
    <t>Опис</t>
  </si>
  <si>
    <t>Укупно</t>
  </si>
  <si>
    <t xml:space="preserve">Из. Буџета </t>
  </si>
  <si>
    <t>Донације</t>
  </si>
  <si>
    <t>Из осталих извора-сопствени приходи</t>
  </si>
  <si>
    <t>4=5+6+7+8</t>
  </si>
  <si>
    <t>ТЕКУЋИ РАСХОДИ И ИЗДАЦИ ЗА НЕФИНАНСИЈСКЕ ИМОВИНЕ (5171 + 5339)</t>
  </si>
  <si>
    <t>ТЕКУЋИ РАСХОДИ (5172 + 5194 + 5239 + 5254 + 5291 + 5322)</t>
  </si>
  <si>
    <t>РАСХОДИ ЗА ЗАПОСЛЕНЕ (5173 + 5175 + 5179 + 5181 + 5186 + 5188)</t>
  </si>
  <si>
    <t xml:space="preserve">ПЛАТЕ, ДОДАЦИ И НАКНАДЕ ЗАПОСЛЕНИХ (ЗАРАДЕ) </t>
  </si>
  <si>
    <t xml:space="preserve">СОЦИЈАЛНИ ДОПРИНОСИ НА ТЕРЕТ ПОСЛОДАВЦА </t>
  </si>
  <si>
    <t>НАКНАДЕ У НАТУРИ</t>
  </si>
  <si>
    <t xml:space="preserve">СОЦИЈАЛНА ДАВАЊА ЗАПОСЛЕНИМА </t>
  </si>
  <si>
    <t xml:space="preserve">НАКНАДЕ ТРОШКОВА ЗА ЗАПОСЛЕНЕ </t>
  </si>
  <si>
    <t xml:space="preserve">НАГРАДЕ ЗАПОСЛЕНИМА И ОСТАЛИ ПОСЕБНИ РАСХОДИ </t>
  </si>
  <si>
    <t xml:space="preserve">КОРИШЋЕЊЕ УСЛУГА И РОБА (5195 + 5203 + 5209 + 5218 + 5226 + 5229) </t>
  </si>
  <si>
    <t xml:space="preserve">СТАЛНИ ТРОШКОВИ </t>
  </si>
  <si>
    <t xml:space="preserve">ТРОШКОВИ ПУТОВАЊА </t>
  </si>
  <si>
    <t xml:space="preserve">УСЛУГЕ ПО УГОВОРУ </t>
  </si>
  <si>
    <t xml:space="preserve">СПЕЦИЈАЛИЗОВАНЕ УСЛУГЕ </t>
  </si>
  <si>
    <t xml:space="preserve">ТЕКУЋЕ ПОПРАВКЕ И ОДРЖАВАЊЕ </t>
  </si>
  <si>
    <t xml:space="preserve">МАТЕРИЈАЛ </t>
  </si>
  <si>
    <t>АМОРТИЗАЦИЈА И УПОТРЕБА СРЕДСТАВА ЗА РАД (5240 + 5244 + 5248 + 5252)</t>
  </si>
  <si>
    <t xml:space="preserve">АМОРТИЗАЦИЈА НЕКРЕТНИНА И ОПРЕМЕ </t>
  </si>
  <si>
    <t xml:space="preserve">АМОРТИЗАЦИЈА КУЛТИВИСАНЕ ИМОВИНЕ </t>
  </si>
  <si>
    <t>УПОТРЕБА ПРИРОДНЕ ИМОВИНЕ</t>
  </si>
  <si>
    <t>АМОРТИЗАЦИЈА НЕМАТЕРИЈАЛНЕ ИМОВИНЕ</t>
  </si>
  <si>
    <t>ОТПЛАТА КАМАТА И ПРАТЕЋИ ТРОШКОВИ ЗАДУЖИВАЊА (5255 + 5274)</t>
  </si>
  <si>
    <t xml:space="preserve">ОТПЛАТА ДОМАЋИХ КАМАТА </t>
  </si>
  <si>
    <t>ПРАТЕЋИ ТРОШКОВИ ЗАДУЖИВАЊА</t>
  </si>
  <si>
    <t>ДОНАЦИЈЕ, ДОТАЦИЈЕ И ТРАНСФЕРИ (5304)</t>
  </si>
  <si>
    <t xml:space="preserve">ОСТАЛЕ ДОТАЦИЈЕ И ТРАНСФЕРИ </t>
  </si>
  <si>
    <t>ОСТАЛИ РАСХОДИ (5323 + 5326 + 5330 + 5332)</t>
  </si>
  <si>
    <t xml:space="preserve">ДОТАЦИЈЕ НЕВЛАДИНИМ ОРГАНИЗАЦИЈАМА </t>
  </si>
  <si>
    <t>ПОРЕЗИ, ОБАВЕЗНЕ ТАКСЕ И КАЗНЕ</t>
  </si>
  <si>
    <t xml:space="preserve">НОВЧАНЕ КАЗНЕ И ПЕНАЛИ ПО РЕШЕЊУ СУДОВА </t>
  </si>
  <si>
    <t xml:space="preserve"> НАКНАДА ШТЕТЕ ЗА ПОВРЕДЕ ИЛИ ШТЕТУ НАСТАЛУ УСЛЕД ЕЛЕМЕНТАРНИХ НЕПОГОДА ИЛИ ДРУГИХ ПРИРОДНИХ УЗРОКА </t>
  </si>
  <si>
    <t>ИЗДАЦИ ЗА НЕФИНАНСИЈСКУ ИМОВИНУ (5340 + 5362 + 5382)</t>
  </si>
  <si>
    <t xml:space="preserve"> ОСНОВНА СРЕДСТВА (5341 + 5346 + 5356 + 5360)</t>
  </si>
  <si>
    <t xml:space="preserve">ЗГРАДЕ И ГРАЂЕВИНСКИ ОБЈЕКТИ </t>
  </si>
  <si>
    <t>МАШИНЕ И ОПРЕМА</t>
  </si>
  <si>
    <t xml:space="preserve">ОСТАЛЕ НЕКРЕТНИНЕ И ОПРЕМА </t>
  </si>
  <si>
    <t xml:space="preserve">НЕМАТЕРИЈАЛНА ИМОВИНА </t>
  </si>
  <si>
    <t>ЗАЛИХЕ (5365 + 5369)</t>
  </si>
  <si>
    <t xml:space="preserve">ЗАЛИХЕ ПРОИЗВОДЊЕ </t>
  </si>
  <si>
    <t xml:space="preserve">ЗАЛИХЕ РОБЕ ЗА ДАЉУ ПРОДАЈУ </t>
  </si>
  <si>
    <t>НЕФИНАНСИЈСКА ИМОВИНА КОЈА СЕ ФИНАНСИРА ИЗ СРЕДСТАВА ЗА РЕАЛИЗАЦИЈУ НАЦИОНАЛНОГ ИНВЕСТИЦИОНОГ ПЛАНА (5383)</t>
  </si>
  <si>
    <t xml:space="preserve">НЕФИНАНСИЈСКА ИМОВИНА КОЈА СЕ ФИНАНСИРА ИЗ СРЕДСТАВА ЗА РЕАЛИЗАЦИЈУ НАЦИОНАЛНОГ ИНВЕСТИЦИОНОГ ПЛАНА </t>
  </si>
  <si>
    <t>ИЗДАЦИ ЗА ОТПЛАТУ ГЛАВНИЦЕ И НАБАВКУ ФИНАНСИЈСКЕ ИМОВИНЕ (5386 + 5409)</t>
  </si>
  <si>
    <t xml:space="preserve"> ОТПЛАТА ГЛАВНИЦЕ (5387 + 5407)</t>
  </si>
  <si>
    <t xml:space="preserve">ОТПЛАТА ГЛАВНИЦЕ ДОМАЋИМ КРЕДИТОРИМА </t>
  </si>
  <si>
    <t xml:space="preserve">ОТПЛАТА ГЛАВНИЦЕ ЗА ФИНАНСИЈСКИ ЛИЗИНГ </t>
  </si>
  <si>
    <t>НАБАВКА ФИНАНСИЈСКЕ ИМОВИНЕ (5410)</t>
  </si>
  <si>
    <t>НАБАВКА ДОМАЋЕ ФИНАНСИЈСКЕ ИМОВИНЕ</t>
  </si>
  <si>
    <t>УКУПНИ РАСХОДИ И ИЗДАЦИ (5170 + 5385)</t>
  </si>
  <si>
    <t xml:space="preserve">Из Буџета </t>
  </si>
  <si>
    <t>ТЕКУЋИ ПРИХОДИ И ПРИМАЊА ОД ПРОДАЈЕ НЕФИНАНСИЈСКЕ ИМОВИНЕ (5002 + 5104)</t>
  </si>
  <si>
    <t>ТЕКУЋИ ПРИХОДИ (5057 + 5067 + 5092 + 5097 + 5101)</t>
  </si>
  <si>
    <t>ДОНАЦИЈЕ И ТРАНСФЕРИ (5058 + 5061 + 5064)</t>
  </si>
  <si>
    <t xml:space="preserve">ДОНАЦИЈЕ ОД ИНОСТРАНИХ ДРЖАВА </t>
  </si>
  <si>
    <t xml:space="preserve">ДОНАЦИЈЕ ОД МЕЂУНАРОДНИХ ОРГАНИЗАЦИЈА </t>
  </si>
  <si>
    <t>ТРАНСФЕРИ ОД ДРУГИХ НИВОА ВЛАСТИ</t>
  </si>
  <si>
    <t>ДРУГИ ПРИХОДИ (5068 + 5075 + 5080 + 5087 + 5090)</t>
  </si>
  <si>
    <t>ПРИХОДИ ОД ИМОВИНЕ</t>
  </si>
  <si>
    <t>ПРИХОДИ ОД ПРОДАЈЕ ДОБАРА И УСЛУГА</t>
  </si>
  <si>
    <t>НОВЧАНЕ КАЗНЕ И ОДУЗЕТА ИМОВИНСКА КОРИСТ</t>
  </si>
  <si>
    <t xml:space="preserve">ДОБРОВОЉНИ ТРАНСФЕРИ ОД ФИЗИЧКИХ И ПРАВНИХ ЛИЦА </t>
  </si>
  <si>
    <t xml:space="preserve">МЕШОВИТИ И НЕОДРЕЂЕНИ ПРИХОДИ </t>
  </si>
  <si>
    <t>МЕМОРАНДУМСКЕ СТАВКЕ ЗА РЕФУНДАЦИЈУ РАСХОДА (5093 + 5095)</t>
  </si>
  <si>
    <t xml:space="preserve">МЕМОРАНДУМСКЕ СТАВКЕ ЗА РЕФУНДАЦИЈУ РАСХОДА </t>
  </si>
  <si>
    <t xml:space="preserve">МЕМОРАНДУМСКЕ СТАВКЕ ЗА РЕФУНДАЦИЈУ РАСХОДА ИЗ ПРЕТХОДНЕ ГОДИНЕ </t>
  </si>
  <si>
    <t>ТРАНСФЕРИ ИЗМЕЂУ БУЏЕТСКИХ КОРИСНИКА НА ИСТОМ НИВОУ (5098)</t>
  </si>
  <si>
    <t xml:space="preserve">ТРАНСФЕРИ ИЗМЕЂУ БУЏЕТСКИХ КОРИСНИКА НА ИСТОМ НИВОУ </t>
  </si>
  <si>
    <t>ПРИХОДИ ИЗ БУЏЕТА (5102)</t>
  </si>
  <si>
    <t>ПРИХОДИ ИЗ БУЏЕТА</t>
  </si>
  <si>
    <t>ПРИМАЊА ОД ПРОДАЈЕ НЕФИНАНСИЈСКЕ ИМОВИНЕ (5105 + 5112)</t>
  </si>
  <si>
    <t>ПРИМАЊА ОД ПРОДАЈЕ ОСНОВНИХ СРЕДСТАВА (5106 + 5108 + 5110)</t>
  </si>
  <si>
    <t xml:space="preserve">ПРИМАЊА ОД ПРОДАЈЕ НЕПОКРЕТНОСТИ </t>
  </si>
  <si>
    <t xml:space="preserve">ПРИМАЊА ОД ПРОДАЈЕ ПОКРЕТНЕ ИМОВИНЕ </t>
  </si>
  <si>
    <t>ПРИМАЊА ОД ПРОДАЈЕ ОСТАЛИХ ОСНОВНИХ СРЕДСТАВА</t>
  </si>
  <si>
    <t>ПРИМАЊА ОД ПРОДАЈЕ ЗАЛИХА (5115 + 5117)</t>
  </si>
  <si>
    <t>ПРИМАЊА ОД ПРОДАЈЕ ЗАЛИХА ПРОИЗВОДЊЕ</t>
  </si>
  <si>
    <t xml:space="preserve">ПРИМАЊА ОД ПРОДАЈЕ РОБЕ ЗА ДАЉУ ПРОДАЈУ </t>
  </si>
  <si>
    <t>ПРИМАЊА ОД ЗАДУЖИВАЊА И ПРОДАЈЕ ФИНАНСИЈСКЕ ИМОВИНЕ (5130 + 5149)</t>
  </si>
  <si>
    <t>ПРИМАЊА ОД ЗАДУЖИВАЊА (5131)</t>
  </si>
  <si>
    <t xml:space="preserve">ПРИМАЊА ОД ДОМАЋИХ ЗАДУЖИВАЊА </t>
  </si>
  <si>
    <t>ПРИМАЊА ОД ПРОДАЈЕ ФИНАНСИЈСКЕ ИМОВИНЕ (5150)</t>
  </si>
  <si>
    <t>ПРИМАЊА ОД ПРОДАЈЕ ДОМАЋЕ ФИНАНСИЈСКЕ ИМОВИНЕ</t>
  </si>
  <si>
    <t>УКУПНИ ПРИХОДИ И ПРИМАЊА (5001 + 5129)</t>
  </si>
  <si>
    <t>ОПШТА БОЛНИЦА ВРШАЦ</t>
  </si>
  <si>
    <t>Вршац</t>
  </si>
  <si>
    <t>страна 2</t>
  </si>
  <si>
    <t>страна 1</t>
  </si>
  <si>
    <t>-</t>
  </si>
  <si>
    <t>STALNI TROŠKOVI</t>
  </si>
  <si>
    <t>Troškovi platnog prometa</t>
  </si>
  <si>
    <t>Energetske usluge</t>
  </si>
  <si>
    <t>Komunalne usluge</t>
  </si>
  <si>
    <t>Usluge komunikacija</t>
  </si>
  <si>
    <t>Troškovi osiguranja</t>
  </si>
  <si>
    <t>TROŠKOVI PUTOVANJA</t>
  </si>
  <si>
    <t>Troškovi službenih putovanja u zemlji</t>
  </si>
  <si>
    <t>Troškovi putovanja u okviru redovnog rada</t>
  </si>
  <si>
    <t>USLUGE PO UGOVORU</t>
  </si>
  <si>
    <t>Kompjuterske usluge</t>
  </si>
  <si>
    <t>Usluge obrazovanja i usavršavanja zaposlenih</t>
  </si>
  <si>
    <t>Usluge informisanja</t>
  </si>
  <si>
    <t>Stručne usluge</t>
  </si>
  <si>
    <t>Reprezentacija</t>
  </si>
  <si>
    <t>Ostale opšte usluge</t>
  </si>
  <si>
    <t>SPECIJALIZOVANE USLUGE</t>
  </si>
  <si>
    <t>Medicinske usluge</t>
  </si>
  <si>
    <t>TEKUĆE POPRAVKE I ODRŽAVANJA</t>
  </si>
  <si>
    <t>Tekuće popravke i održavanja zgrada i objekata</t>
  </si>
  <si>
    <t>Tekuće popravke i održavanja opreme</t>
  </si>
  <si>
    <t>MATERIJAL</t>
  </si>
  <si>
    <t>Materijalni troškovi</t>
  </si>
  <si>
    <t>Medicinski i laboratorijski materijal</t>
  </si>
  <si>
    <t>Namirnice za ishranu bolesnika</t>
  </si>
  <si>
    <t>Sopstveni prihodi</t>
  </si>
  <si>
    <t>Plan izradio</t>
  </si>
  <si>
    <t>Dušan Đekić dipl.ecc.</t>
  </si>
  <si>
    <t>Predsednik Upravnog odbora</t>
  </si>
  <si>
    <t>страна 3</t>
  </si>
  <si>
    <t>RFZZO</t>
  </si>
  <si>
    <t>Од РФЗЗО</t>
  </si>
  <si>
    <t xml:space="preserve">                                                                                        ПРИХОДИ И ПРИМАЊА</t>
  </si>
  <si>
    <t>РАСХОДИ И ИЗДАЦИ</t>
  </si>
  <si>
    <t xml:space="preserve">                                              ФИНАНСИЈСКИ ПЛАН ЗА 2023. ГОДИНУ</t>
  </si>
  <si>
    <t>ПРИЛОГ УЗ ФИНАНСИЈСКИ ПЛАН ЗА 2023. ГОДИНУ</t>
  </si>
  <si>
    <t>dipl.ecc Vesna Ranković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</si>
</sst>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sz val="10"/>
      <name val="Arial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164" fontId="13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wrapText="1"/>
    </xf>
    <xf numFmtId="0" fontId="6" fillId="0" borderId="2" xfId="1" applyFont="1" applyBorder="1" applyAlignment="1">
      <alignment wrapText="1"/>
    </xf>
    <xf numFmtId="0" fontId="6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2" borderId="2" xfId="1" applyFont="1" applyFill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10" fillId="0" borderId="0" xfId="0" applyFont="1"/>
    <xf numFmtId="0" fontId="11" fillId="4" borderId="4" xfId="0" applyFont="1" applyFill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0" fillId="0" borderId="3" xfId="0" applyBorder="1"/>
    <xf numFmtId="0" fontId="12" fillId="0" borderId="3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3" fontId="11" fillId="4" borderId="4" xfId="0" applyNumberFormat="1" applyFont="1" applyFill="1" applyBorder="1" applyAlignment="1">
      <alignment horizontal="right" vertical="top" wrapText="1"/>
    </xf>
    <xf numFmtId="3" fontId="12" fillId="0" borderId="4" xfId="0" applyNumberFormat="1" applyFont="1" applyBorder="1" applyAlignment="1">
      <alignment horizontal="right" vertical="top" wrapText="1"/>
    </xf>
    <xf numFmtId="3" fontId="8" fillId="3" borderId="2" xfId="2" applyNumberFormat="1" applyFont="1" applyFill="1" applyBorder="1"/>
    <xf numFmtId="3" fontId="8" fillId="3" borderId="2" xfId="0" applyNumberFormat="1" applyFont="1" applyFill="1" applyBorder="1"/>
    <xf numFmtId="3" fontId="0" fillId="0" borderId="2" xfId="2" applyNumberFormat="1" applyFont="1" applyBorder="1"/>
    <xf numFmtId="3" fontId="0" fillId="0" borderId="2" xfId="0" applyNumberFormat="1" applyBorder="1"/>
    <xf numFmtId="3" fontId="0" fillId="3" borderId="2" xfId="2" applyNumberFormat="1" applyFont="1" applyFill="1" applyBorder="1"/>
    <xf numFmtId="3" fontId="0" fillId="3" borderId="2" xfId="0" applyNumberFormat="1" applyFill="1" applyBorder="1"/>
    <xf numFmtId="3" fontId="0" fillId="5" borderId="2" xfId="2" applyNumberFormat="1" applyFont="1" applyFill="1" applyBorder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Normal_Copy of Book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zoomScaleNormal="100" workbookViewId="0">
      <selection activeCell="D29" sqref="D29"/>
    </sheetView>
  </sheetViews>
  <sheetFormatPr defaultRowHeight="15" x14ac:dyDescent="0.25"/>
  <cols>
    <col min="3" max="3" width="38" customWidth="1"/>
    <col min="4" max="4" width="15.140625" customWidth="1"/>
    <col min="5" max="5" width="12.85546875" customWidth="1"/>
    <col min="6" max="6" width="15.140625" customWidth="1"/>
    <col min="7" max="7" width="13.140625" customWidth="1"/>
    <col min="8" max="8" width="12.5703125" customWidth="1"/>
  </cols>
  <sheetData>
    <row r="1" spans="1:8" ht="18.75" x14ac:dyDescent="0.3">
      <c r="A1" s="26" t="s">
        <v>91</v>
      </c>
      <c r="H1" t="s">
        <v>94</v>
      </c>
    </row>
    <row r="2" spans="1:8" ht="18.75" x14ac:dyDescent="0.3">
      <c r="A2" s="26" t="s">
        <v>92</v>
      </c>
    </row>
    <row r="3" spans="1:8" ht="6.75" customHeight="1" x14ac:dyDescent="0.25"/>
    <row r="4" spans="1:8" s="27" customFormat="1" ht="18.75" x14ac:dyDescent="0.3">
      <c r="A4" s="38" t="s">
        <v>130</v>
      </c>
      <c r="B4" s="38"/>
      <c r="C4" s="38"/>
      <c r="D4" s="38"/>
      <c r="E4" s="38"/>
      <c r="F4" s="38"/>
      <c r="G4" s="38"/>
      <c r="H4" s="38"/>
    </row>
    <row r="5" spans="1:8" s="27" customFormat="1" ht="9.75" customHeight="1" x14ac:dyDescent="0.25">
      <c r="A5" s="28"/>
      <c r="B5" s="28"/>
      <c r="C5" s="28"/>
      <c r="D5" s="28"/>
      <c r="E5" s="28"/>
      <c r="F5" s="28"/>
      <c r="G5" s="28"/>
      <c r="H5" s="28"/>
    </row>
    <row r="6" spans="1:8" s="27" customFormat="1" x14ac:dyDescent="0.25">
      <c r="A6" s="39" t="s">
        <v>128</v>
      </c>
      <c r="B6" s="39"/>
      <c r="C6" s="39"/>
      <c r="D6" s="39"/>
      <c r="E6" s="39"/>
      <c r="F6" s="39"/>
      <c r="G6" s="39"/>
      <c r="H6" s="39"/>
    </row>
    <row r="7" spans="1:8" x14ac:dyDescent="0.25">
      <c r="A7" s="1"/>
      <c r="B7" s="2"/>
      <c r="C7" s="2"/>
      <c r="D7" s="1"/>
      <c r="E7" s="1"/>
      <c r="F7" s="1"/>
      <c r="G7" s="1"/>
      <c r="H7" s="3"/>
    </row>
    <row r="8" spans="1:8" ht="56.25" customHeight="1" x14ac:dyDescent="0.25">
      <c r="A8" s="4" t="s">
        <v>0</v>
      </c>
      <c r="B8" s="4" t="s">
        <v>1</v>
      </c>
      <c r="C8" s="5" t="s">
        <v>2</v>
      </c>
      <c r="D8" s="4" t="s">
        <v>3</v>
      </c>
      <c r="E8" s="4" t="s">
        <v>57</v>
      </c>
      <c r="F8" s="4" t="s">
        <v>127</v>
      </c>
      <c r="G8" s="4" t="s">
        <v>5</v>
      </c>
      <c r="H8" s="4" t="s">
        <v>6</v>
      </c>
    </row>
    <row r="9" spans="1:8" x14ac:dyDescent="0.25">
      <c r="A9" s="6">
        <v>1</v>
      </c>
      <c r="B9" s="6">
        <v>2</v>
      </c>
      <c r="C9" s="6">
        <v>3</v>
      </c>
      <c r="D9" s="6" t="s">
        <v>7</v>
      </c>
      <c r="E9" s="6">
        <v>5</v>
      </c>
      <c r="F9" s="6">
        <v>6</v>
      </c>
      <c r="G9" s="6">
        <v>7</v>
      </c>
      <c r="H9" s="6">
        <v>8</v>
      </c>
    </row>
    <row r="10" spans="1:8" ht="48.75" customHeight="1" x14ac:dyDescent="0.25">
      <c r="A10" s="9">
        <v>5001</v>
      </c>
      <c r="B10" s="10"/>
      <c r="C10" s="13" t="s">
        <v>58</v>
      </c>
      <c r="D10" s="31">
        <f t="shared" ref="D10:D27" si="0">SUM(E10:H10)</f>
        <v>1561210000</v>
      </c>
      <c r="E10" s="31">
        <f>E11+E29</f>
        <v>96390000</v>
      </c>
      <c r="F10" s="31">
        <f>F11+F29</f>
        <v>1455320000</v>
      </c>
      <c r="G10" s="32">
        <f>G11+G29</f>
        <v>0</v>
      </c>
      <c r="H10" s="31">
        <f>H11+H29</f>
        <v>9500000</v>
      </c>
    </row>
    <row r="11" spans="1:8" ht="26.1" customHeight="1" x14ac:dyDescent="0.25">
      <c r="A11" s="15">
        <v>5002</v>
      </c>
      <c r="B11" s="10">
        <v>700000</v>
      </c>
      <c r="C11" s="13" t="s">
        <v>59</v>
      </c>
      <c r="D11" s="31">
        <f t="shared" si="0"/>
        <v>1561210000</v>
      </c>
      <c r="E11" s="31">
        <f>E12+E16+E22+E25+E27</f>
        <v>96390000</v>
      </c>
      <c r="F11" s="31">
        <f>F12+F16+F22+F25+F27</f>
        <v>1455320000</v>
      </c>
      <c r="G11" s="32">
        <f>G12+G16+G22+G25+G27</f>
        <v>0</v>
      </c>
      <c r="H11" s="31">
        <f>H12+H16+H22+H25+H27</f>
        <v>9500000</v>
      </c>
    </row>
    <row r="12" spans="1:8" ht="26.1" customHeight="1" x14ac:dyDescent="0.25">
      <c r="A12" s="9">
        <v>5057</v>
      </c>
      <c r="B12" s="10">
        <v>730000</v>
      </c>
      <c r="C12" s="13" t="s">
        <v>60</v>
      </c>
      <c r="D12" s="31">
        <f t="shared" si="0"/>
        <v>0</v>
      </c>
      <c r="E12" s="31">
        <f>SUM(E13:E15)</f>
        <v>0</v>
      </c>
      <c r="F12" s="31">
        <f>SUM(F13:F15)</f>
        <v>0</v>
      </c>
      <c r="G12" s="32">
        <f>SUM(G13:G15)</f>
        <v>0</v>
      </c>
      <c r="H12" s="31">
        <f>SUM(H13:H15)</f>
        <v>0</v>
      </c>
    </row>
    <row r="13" spans="1:8" ht="20.100000000000001" customHeight="1" x14ac:dyDescent="0.25">
      <c r="A13" s="11">
        <v>5058</v>
      </c>
      <c r="B13" s="12">
        <v>731000</v>
      </c>
      <c r="C13" s="14" t="s">
        <v>61</v>
      </c>
      <c r="D13" s="33">
        <f t="shared" si="0"/>
        <v>0</v>
      </c>
      <c r="E13" s="33"/>
      <c r="F13" s="35"/>
      <c r="G13" s="34"/>
      <c r="H13" s="33"/>
    </row>
    <row r="14" spans="1:8" ht="26.1" customHeight="1" x14ac:dyDescent="0.25">
      <c r="A14" s="11">
        <v>5061</v>
      </c>
      <c r="B14" s="12">
        <v>732000</v>
      </c>
      <c r="C14" s="14" t="s">
        <v>62</v>
      </c>
      <c r="D14" s="33">
        <f t="shared" si="0"/>
        <v>0</v>
      </c>
      <c r="E14" s="33"/>
      <c r="F14" s="35"/>
      <c r="G14" s="34"/>
      <c r="H14" s="33"/>
    </row>
    <row r="15" spans="1:8" ht="20.100000000000001" customHeight="1" x14ac:dyDescent="0.25">
      <c r="A15" s="11">
        <v>5064</v>
      </c>
      <c r="B15" s="12">
        <v>733000</v>
      </c>
      <c r="C15" s="14" t="s">
        <v>63</v>
      </c>
      <c r="D15" s="33">
        <f t="shared" si="0"/>
        <v>0</v>
      </c>
      <c r="E15" s="33"/>
      <c r="F15" s="35"/>
      <c r="G15" s="34"/>
      <c r="H15" s="33"/>
    </row>
    <row r="16" spans="1:8" ht="26.1" customHeight="1" x14ac:dyDescent="0.25">
      <c r="A16" s="9">
        <v>5067</v>
      </c>
      <c r="B16" s="10">
        <v>740000</v>
      </c>
      <c r="C16" s="13" t="s">
        <v>64</v>
      </c>
      <c r="D16" s="31">
        <f t="shared" si="0"/>
        <v>10000000</v>
      </c>
      <c r="E16" s="31">
        <f>SUM(E17:E21)</f>
        <v>0</v>
      </c>
      <c r="F16" s="31">
        <f>SUM(F17:F21)</f>
        <v>500000</v>
      </c>
      <c r="G16" s="32">
        <f>SUM(G17:G21)</f>
        <v>0</v>
      </c>
      <c r="H16" s="31">
        <f>SUM(H17:H21)</f>
        <v>9500000</v>
      </c>
    </row>
    <row r="17" spans="1:8" ht="20.100000000000001" customHeight="1" x14ac:dyDescent="0.25">
      <c r="A17" s="11">
        <v>5068</v>
      </c>
      <c r="B17" s="12">
        <v>741000</v>
      </c>
      <c r="C17" s="14" t="s">
        <v>65</v>
      </c>
      <c r="D17" s="33">
        <f t="shared" si="0"/>
        <v>500000</v>
      </c>
      <c r="E17" s="33"/>
      <c r="F17" s="33">
        <v>500000</v>
      </c>
      <c r="G17" s="34"/>
      <c r="H17" s="33"/>
    </row>
    <row r="18" spans="1:8" ht="20.100000000000001" customHeight="1" x14ac:dyDescent="0.25">
      <c r="A18" s="11">
        <v>5075</v>
      </c>
      <c r="B18" s="12">
        <v>742000</v>
      </c>
      <c r="C18" s="14" t="s">
        <v>66</v>
      </c>
      <c r="D18" s="33">
        <f t="shared" si="0"/>
        <v>8500000</v>
      </c>
      <c r="E18" s="33"/>
      <c r="F18" s="35"/>
      <c r="G18" s="34"/>
      <c r="H18" s="33">
        <v>8500000</v>
      </c>
    </row>
    <row r="19" spans="1:8" ht="26.1" customHeight="1" x14ac:dyDescent="0.25">
      <c r="A19" s="11">
        <v>5080</v>
      </c>
      <c r="B19" s="12">
        <v>743000</v>
      </c>
      <c r="C19" s="14" t="s">
        <v>67</v>
      </c>
      <c r="D19" s="33">
        <f t="shared" si="0"/>
        <v>0</v>
      </c>
      <c r="E19" s="33"/>
      <c r="F19" s="35"/>
      <c r="G19" s="34"/>
      <c r="H19" s="33"/>
    </row>
    <row r="20" spans="1:8" ht="26.1" customHeight="1" x14ac:dyDescent="0.25">
      <c r="A20" s="11">
        <v>5087</v>
      </c>
      <c r="B20" s="12">
        <v>744000</v>
      </c>
      <c r="C20" s="14" t="s">
        <v>68</v>
      </c>
      <c r="D20" s="33">
        <f t="shared" si="0"/>
        <v>0</v>
      </c>
      <c r="E20" s="33"/>
      <c r="F20" s="35"/>
      <c r="G20" s="34"/>
      <c r="H20" s="33"/>
    </row>
    <row r="21" spans="1:8" ht="20.100000000000001" customHeight="1" x14ac:dyDescent="0.25">
      <c r="A21" s="11">
        <v>5090</v>
      </c>
      <c r="B21" s="12">
        <v>745000</v>
      </c>
      <c r="C21" s="14" t="s">
        <v>69</v>
      </c>
      <c r="D21" s="33">
        <f t="shared" si="0"/>
        <v>1000000</v>
      </c>
      <c r="E21" s="33"/>
      <c r="F21" s="33"/>
      <c r="G21" s="34"/>
      <c r="H21" s="33">
        <v>1000000</v>
      </c>
    </row>
    <row r="22" spans="1:8" ht="26.1" customHeight="1" x14ac:dyDescent="0.25">
      <c r="A22" s="9">
        <v>5092</v>
      </c>
      <c r="B22" s="10">
        <v>770000</v>
      </c>
      <c r="C22" s="13" t="s">
        <v>70</v>
      </c>
      <c r="D22" s="31">
        <f t="shared" si="0"/>
        <v>0</v>
      </c>
      <c r="E22" s="31">
        <f>SUM(E23:E24)</f>
        <v>0</v>
      </c>
      <c r="F22" s="31">
        <f>SUM(F23:F24)</f>
        <v>0</v>
      </c>
      <c r="G22" s="32">
        <f>SUM(G23:G24)</f>
        <v>0</v>
      </c>
      <c r="H22" s="31">
        <f>SUM(H23:H24)</f>
        <v>0</v>
      </c>
    </row>
    <row r="23" spans="1:8" ht="26.1" customHeight="1" x14ac:dyDescent="0.25">
      <c r="A23" s="11">
        <v>5093</v>
      </c>
      <c r="B23" s="12">
        <v>771000</v>
      </c>
      <c r="C23" s="14" t="s">
        <v>71</v>
      </c>
      <c r="D23" s="33">
        <f t="shared" si="0"/>
        <v>0</v>
      </c>
      <c r="E23" s="33"/>
      <c r="F23" s="33"/>
      <c r="G23" s="34"/>
      <c r="H23" s="33"/>
    </row>
    <row r="24" spans="1:8" ht="48.75" customHeight="1" x14ac:dyDescent="0.25">
      <c r="A24" s="11">
        <v>5095</v>
      </c>
      <c r="B24" s="12">
        <v>772000</v>
      </c>
      <c r="C24" s="14" t="s">
        <v>72</v>
      </c>
      <c r="D24" s="33">
        <f t="shared" si="0"/>
        <v>0</v>
      </c>
      <c r="E24" s="33"/>
      <c r="F24" s="33"/>
      <c r="G24" s="34"/>
      <c r="H24" s="33"/>
    </row>
    <row r="25" spans="1:8" ht="26.1" customHeight="1" x14ac:dyDescent="0.25">
      <c r="A25" s="9">
        <v>5097</v>
      </c>
      <c r="B25" s="10">
        <v>780000</v>
      </c>
      <c r="C25" s="13" t="s">
        <v>73</v>
      </c>
      <c r="D25" s="31">
        <f t="shared" si="0"/>
        <v>1454820000</v>
      </c>
      <c r="E25" s="31">
        <f>E26</f>
        <v>0</v>
      </c>
      <c r="F25" s="31">
        <f>F26</f>
        <v>1454820000</v>
      </c>
      <c r="G25" s="32">
        <f>G26</f>
        <v>0</v>
      </c>
      <c r="H25" s="31">
        <f>H26</f>
        <v>0</v>
      </c>
    </row>
    <row r="26" spans="1:8" ht="26.1" customHeight="1" x14ac:dyDescent="0.25">
      <c r="A26" s="11">
        <v>5098</v>
      </c>
      <c r="B26" s="12">
        <v>781000</v>
      </c>
      <c r="C26" s="14" t="s">
        <v>74</v>
      </c>
      <c r="D26" s="33">
        <f t="shared" si="0"/>
        <v>1454820000</v>
      </c>
      <c r="E26" s="33"/>
      <c r="F26" s="33">
        <v>1454820000</v>
      </c>
      <c r="G26" s="34"/>
      <c r="H26" s="33"/>
    </row>
    <row r="27" spans="1:8" ht="20.100000000000001" customHeight="1" x14ac:dyDescent="0.25">
      <c r="A27" s="9">
        <v>5101</v>
      </c>
      <c r="B27" s="10">
        <v>790000</v>
      </c>
      <c r="C27" s="13" t="s">
        <v>75</v>
      </c>
      <c r="D27" s="31">
        <f t="shared" si="0"/>
        <v>96390000</v>
      </c>
      <c r="E27" s="31">
        <f>E28</f>
        <v>96390000</v>
      </c>
      <c r="F27" s="32">
        <f>F28</f>
        <v>0</v>
      </c>
      <c r="G27" s="32">
        <f>G28</f>
        <v>0</v>
      </c>
      <c r="H27" s="31">
        <f>H28</f>
        <v>0</v>
      </c>
    </row>
    <row r="28" spans="1:8" ht="20.100000000000001" customHeight="1" x14ac:dyDescent="0.25">
      <c r="A28" s="11">
        <v>5102</v>
      </c>
      <c r="B28" s="12">
        <v>791000</v>
      </c>
      <c r="C28" s="14" t="s">
        <v>76</v>
      </c>
      <c r="D28" s="33">
        <v>96390000</v>
      </c>
      <c r="E28" s="33">
        <v>96390000</v>
      </c>
      <c r="F28" s="34"/>
      <c r="G28" s="34"/>
      <c r="H28" s="33"/>
    </row>
    <row r="29" spans="1:8" ht="26.1" customHeight="1" x14ac:dyDescent="0.25">
      <c r="A29" s="15">
        <v>5104</v>
      </c>
      <c r="B29" s="10">
        <v>800000</v>
      </c>
      <c r="C29" s="13" t="s">
        <v>77</v>
      </c>
      <c r="D29" s="32">
        <f t="shared" ref="D29:D39" si="1">SUM(E29:H29)</f>
        <v>0</v>
      </c>
      <c r="E29" s="31">
        <f>E30+E34</f>
        <v>0</v>
      </c>
      <c r="F29" s="32">
        <f>F30+F34</f>
        <v>0</v>
      </c>
      <c r="G29" s="32">
        <f>G30+G34</f>
        <v>0</v>
      </c>
      <c r="H29" s="31">
        <f>H30+H34</f>
        <v>0</v>
      </c>
    </row>
    <row r="30" spans="1:8" ht="26.1" customHeight="1" x14ac:dyDescent="0.25">
      <c r="A30" s="9">
        <v>5105</v>
      </c>
      <c r="B30" s="10">
        <v>810000</v>
      </c>
      <c r="C30" s="13" t="s">
        <v>78</v>
      </c>
      <c r="D30" s="32">
        <f t="shared" si="1"/>
        <v>0</v>
      </c>
      <c r="E30" s="32">
        <f>SUM(E31:E33)</f>
        <v>0</v>
      </c>
      <c r="F30" s="32">
        <f>SUM(F31:F33)</f>
        <v>0</v>
      </c>
      <c r="G30" s="32">
        <f>SUM(G31:G33)</f>
        <v>0</v>
      </c>
      <c r="H30" s="31">
        <f>SUM(H31:H33)</f>
        <v>0</v>
      </c>
    </row>
    <row r="31" spans="1:8" ht="20.100000000000001" customHeight="1" x14ac:dyDescent="0.25">
      <c r="A31" s="11">
        <v>5106</v>
      </c>
      <c r="B31" s="12">
        <v>811000</v>
      </c>
      <c r="C31" s="14" t="s">
        <v>79</v>
      </c>
      <c r="D31" s="34">
        <f t="shared" si="1"/>
        <v>0</v>
      </c>
      <c r="E31" s="34"/>
      <c r="F31" s="36"/>
      <c r="G31" s="34"/>
      <c r="H31" s="33"/>
    </row>
    <row r="32" spans="1:8" ht="26.1" customHeight="1" x14ac:dyDescent="0.25">
      <c r="A32" s="11">
        <v>5108</v>
      </c>
      <c r="B32" s="12">
        <v>812000</v>
      </c>
      <c r="C32" s="14" t="s">
        <v>80</v>
      </c>
      <c r="D32" s="34">
        <f t="shared" si="1"/>
        <v>0</v>
      </c>
      <c r="E32" s="34"/>
      <c r="F32" s="36"/>
      <c r="G32" s="34"/>
      <c r="H32" s="33"/>
    </row>
    <row r="33" spans="1:8" ht="26.1" customHeight="1" x14ac:dyDescent="0.25">
      <c r="A33" s="11">
        <v>5110</v>
      </c>
      <c r="B33" s="12">
        <v>813000</v>
      </c>
      <c r="C33" s="14" t="s">
        <v>81</v>
      </c>
      <c r="D33" s="34">
        <f t="shared" si="1"/>
        <v>0</v>
      </c>
      <c r="E33" s="34"/>
      <c r="F33" s="36"/>
      <c r="G33" s="34"/>
      <c r="H33" s="33"/>
    </row>
    <row r="34" spans="1:8" ht="26.1" customHeight="1" x14ac:dyDescent="0.25">
      <c r="A34" s="9">
        <v>5112</v>
      </c>
      <c r="B34" s="10">
        <v>820000</v>
      </c>
      <c r="C34" s="13" t="s">
        <v>82</v>
      </c>
      <c r="D34" s="32">
        <f t="shared" si="1"/>
        <v>0</v>
      </c>
      <c r="E34" s="32">
        <f>SUM(E35:E36)</f>
        <v>0</v>
      </c>
      <c r="F34" s="32">
        <f>SUM(F35:F36)</f>
        <v>0</v>
      </c>
      <c r="G34" s="32">
        <f>SUM(G35:G36)</f>
        <v>0</v>
      </c>
      <c r="H34" s="31">
        <f>SUM(H35:H36)</f>
        <v>0</v>
      </c>
    </row>
    <row r="35" spans="1:8" ht="26.1" customHeight="1" x14ac:dyDescent="0.25">
      <c r="A35" s="11">
        <v>5115</v>
      </c>
      <c r="B35" s="12">
        <v>822000</v>
      </c>
      <c r="C35" s="14" t="s">
        <v>83</v>
      </c>
      <c r="D35" s="34">
        <f t="shared" si="1"/>
        <v>0</v>
      </c>
      <c r="E35" s="34"/>
      <c r="F35" s="34"/>
      <c r="G35" s="34"/>
      <c r="H35" s="33"/>
    </row>
    <row r="36" spans="1:8" ht="26.1" customHeight="1" x14ac:dyDescent="0.25">
      <c r="A36" s="11">
        <v>5117</v>
      </c>
      <c r="B36" s="12">
        <v>823000</v>
      </c>
      <c r="C36" s="14" t="s">
        <v>84</v>
      </c>
      <c r="D36" s="34">
        <f t="shared" si="1"/>
        <v>0</v>
      </c>
      <c r="E36" s="34"/>
      <c r="F36" s="34"/>
      <c r="G36" s="34"/>
      <c r="H36" s="33"/>
    </row>
    <row r="37" spans="1:8" ht="26.1" customHeight="1" x14ac:dyDescent="0.25">
      <c r="A37" s="15">
        <v>5129</v>
      </c>
      <c r="B37" s="10">
        <v>900000</v>
      </c>
      <c r="C37" s="13" t="s">
        <v>85</v>
      </c>
      <c r="D37" s="32">
        <f t="shared" si="1"/>
        <v>0</v>
      </c>
      <c r="E37" s="32">
        <f>E38+E40</f>
        <v>0</v>
      </c>
      <c r="F37" s="32">
        <f>F38+F40</f>
        <v>0</v>
      </c>
      <c r="G37" s="32">
        <f>G38+G40</f>
        <v>0</v>
      </c>
      <c r="H37" s="31">
        <f>H38+H40</f>
        <v>0</v>
      </c>
    </row>
    <row r="38" spans="1:8" ht="20.100000000000001" customHeight="1" x14ac:dyDescent="0.25">
      <c r="A38" s="9">
        <v>5130</v>
      </c>
      <c r="B38" s="10">
        <v>910000</v>
      </c>
      <c r="C38" s="13" t="s">
        <v>86</v>
      </c>
      <c r="D38" s="32">
        <f t="shared" si="1"/>
        <v>0</v>
      </c>
      <c r="E38" s="32">
        <f>E39</f>
        <v>0</v>
      </c>
      <c r="F38" s="32">
        <f>F39</f>
        <v>0</v>
      </c>
      <c r="G38" s="32">
        <f>G39</f>
        <v>0</v>
      </c>
      <c r="H38" s="31">
        <f>H39</f>
        <v>0</v>
      </c>
    </row>
    <row r="39" spans="1:8" ht="20.100000000000001" customHeight="1" x14ac:dyDescent="0.25">
      <c r="A39" s="11">
        <v>5131</v>
      </c>
      <c r="B39" s="12">
        <v>911000</v>
      </c>
      <c r="C39" s="14" t="s">
        <v>87</v>
      </c>
      <c r="D39" s="34">
        <f t="shared" si="1"/>
        <v>0</v>
      </c>
      <c r="E39" s="34"/>
      <c r="F39" s="36"/>
      <c r="G39" s="34"/>
      <c r="H39" s="33"/>
    </row>
    <row r="40" spans="1:8" ht="26.1" customHeight="1" x14ac:dyDescent="0.25">
      <c r="A40" s="9">
        <v>5149</v>
      </c>
      <c r="B40" s="10">
        <v>920000</v>
      </c>
      <c r="C40" s="13" t="s">
        <v>88</v>
      </c>
      <c r="D40" s="32">
        <f>D41</f>
        <v>0</v>
      </c>
      <c r="E40" s="32">
        <f>E41</f>
        <v>0</v>
      </c>
      <c r="F40" s="32">
        <f>F41</f>
        <v>0</v>
      </c>
      <c r="G40" s="32">
        <f>G41</f>
        <v>0</v>
      </c>
      <c r="H40" s="31">
        <f>H41</f>
        <v>0</v>
      </c>
    </row>
    <row r="41" spans="1:8" ht="26.1" customHeight="1" x14ac:dyDescent="0.25">
      <c r="A41" s="11">
        <v>5150</v>
      </c>
      <c r="B41" s="12">
        <v>921000</v>
      </c>
      <c r="C41" s="14" t="s">
        <v>89</v>
      </c>
      <c r="D41" s="34">
        <f>SUM(E41:H41)</f>
        <v>0</v>
      </c>
      <c r="E41" s="34"/>
      <c r="F41" s="36"/>
      <c r="G41" s="34"/>
      <c r="H41" s="33"/>
    </row>
    <row r="42" spans="1:8" ht="26.1" customHeight="1" x14ac:dyDescent="0.25">
      <c r="A42" s="9">
        <v>5169</v>
      </c>
      <c r="B42" s="10"/>
      <c r="C42" s="13" t="s">
        <v>90</v>
      </c>
      <c r="D42" s="31">
        <f>SUM(E42:H42)</f>
        <v>1561210000</v>
      </c>
      <c r="E42" s="31">
        <f>E10+E37</f>
        <v>96390000</v>
      </c>
      <c r="F42" s="31">
        <f>F10+F37</f>
        <v>1455320000</v>
      </c>
      <c r="G42" s="32">
        <f>G10+G37</f>
        <v>0</v>
      </c>
      <c r="H42" s="31">
        <f>H10+H37</f>
        <v>9500000</v>
      </c>
    </row>
  </sheetData>
  <mergeCells count="2">
    <mergeCell ref="A4:H4"/>
    <mergeCell ref="A6:H6"/>
  </mergeCells>
  <dataValidations count="1">
    <dataValidation operator="greaterThan" allowBlank="1" showInputMessage="1" showErrorMessage="1" errorTitle="Upozorenje" error="Uneli ste neispravan podatak. Ponovite unos !!!" sqref="A10:C42" xr:uid="{00000000-0002-0000-0000-000000000000}"/>
  </dataValidations>
  <pageMargins left="3.937007874015748E-2" right="3.937007874015748E-2" top="0.19685039370078741" bottom="0.1968503937007874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zoomScaleNormal="100" workbookViewId="0">
      <selection activeCell="D55" sqref="D55"/>
    </sheetView>
  </sheetViews>
  <sheetFormatPr defaultRowHeight="15" x14ac:dyDescent="0.25"/>
  <cols>
    <col min="3" max="3" width="38" customWidth="1"/>
    <col min="4" max="4" width="17.85546875" customWidth="1"/>
    <col min="5" max="6" width="12.85546875" customWidth="1"/>
    <col min="7" max="7" width="14.28515625" customWidth="1"/>
    <col min="8" max="8" width="22.140625" customWidth="1"/>
  </cols>
  <sheetData>
    <row r="1" spans="1:8" ht="12.75" customHeight="1" x14ac:dyDescent="0.25">
      <c r="H1" t="s">
        <v>93</v>
      </c>
    </row>
    <row r="2" spans="1:8" x14ac:dyDescent="0.25">
      <c r="A2" s="40" t="s">
        <v>129</v>
      </c>
      <c r="B2" s="40"/>
      <c r="C2" s="40"/>
      <c r="D2" s="40"/>
      <c r="E2" s="40"/>
      <c r="F2" s="40"/>
      <c r="G2" s="40"/>
      <c r="H2" s="40"/>
    </row>
    <row r="3" spans="1:8" ht="0.75" customHeight="1" x14ac:dyDescent="0.25">
      <c r="A3" s="1"/>
      <c r="B3" s="2"/>
      <c r="C3" s="2"/>
      <c r="D3" s="1"/>
      <c r="E3" s="1"/>
      <c r="F3" s="1"/>
      <c r="G3" s="1"/>
      <c r="H3" s="3"/>
    </row>
    <row r="4" spans="1:8" ht="52.5" customHeight="1" x14ac:dyDescent="0.25">
      <c r="A4" s="4" t="s">
        <v>0</v>
      </c>
      <c r="B4" s="4" t="s">
        <v>1</v>
      </c>
      <c r="C4" s="5" t="s">
        <v>2</v>
      </c>
      <c r="D4" s="4" t="s">
        <v>3</v>
      </c>
      <c r="E4" s="4" t="s">
        <v>4</v>
      </c>
      <c r="F4" s="4" t="s">
        <v>127</v>
      </c>
      <c r="G4" s="4" t="s">
        <v>5</v>
      </c>
      <c r="H4" s="4" t="s">
        <v>6</v>
      </c>
    </row>
    <row r="5" spans="1:8" ht="12.75" customHeight="1" x14ac:dyDescent="0.25">
      <c r="A5" s="6">
        <v>1</v>
      </c>
      <c r="B5" s="6">
        <v>2</v>
      </c>
      <c r="C5" s="6">
        <v>3</v>
      </c>
      <c r="D5" s="6" t="s">
        <v>7</v>
      </c>
      <c r="E5" s="6">
        <v>5</v>
      </c>
      <c r="F5" s="6">
        <v>6</v>
      </c>
      <c r="G5" s="6">
        <v>7</v>
      </c>
      <c r="H5" s="6">
        <v>8</v>
      </c>
    </row>
    <row r="6" spans="1:8" ht="24.95" customHeight="1" x14ac:dyDescent="0.25">
      <c r="A6" s="9">
        <v>5170</v>
      </c>
      <c r="B6" s="10"/>
      <c r="C6" s="7" t="s">
        <v>8</v>
      </c>
      <c r="D6" s="31">
        <f t="shared" ref="D6:D37" si="0">SUM(E6:H6)</f>
        <v>1571264000</v>
      </c>
      <c r="E6" s="31">
        <f>E7+E37</f>
        <v>106444000</v>
      </c>
      <c r="F6" s="31">
        <f>F7+F37</f>
        <v>1455320000</v>
      </c>
      <c r="G6" s="32">
        <f>G7+G37</f>
        <v>0</v>
      </c>
      <c r="H6" s="31">
        <f>H7+H37</f>
        <v>9500000</v>
      </c>
    </row>
    <row r="7" spans="1:8" ht="24.95" customHeight="1" x14ac:dyDescent="0.25">
      <c r="A7" s="9">
        <v>5171</v>
      </c>
      <c r="B7" s="10">
        <v>400000</v>
      </c>
      <c r="C7" s="7" t="s">
        <v>9</v>
      </c>
      <c r="D7" s="31">
        <f t="shared" si="0"/>
        <v>1494664000</v>
      </c>
      <c r="E7" s="31">
        <f>E8+E15+E22+E27+E30+E32</f>
        <v>31844000</v>
      </c>
      <c r="F7" s="31">
        <f>F8+F15+F22+F27+F30+F32</f>
        <v>1455320000</v>
      </c>
      <c r="G7" s="32">
        <f>G8+G15+G22+G27+G30+G32</f>
        <v>0</v>
      </c>
      <c r="H7" s="31">
        <f>H8+H15+H22+H27+H30+H32</f>
        <v>7500000</v>
      </c>
    </row>
    <row r="8" spans="1:8" ht="24.95" customHeight="1" x14ac:dyDescent="0.25">
      <c r="A8" s="9">
        <v>5172</v>
      </c>
      <c r="B8" s="10">
        <v>410000</v>
      </c>
      <c r="C8" s="7" t="s">
        <v>10</v>
      </c>
      <c r="D8" s="31">
        <f t="shared" si="0"/>
        <v>1024518000</v>
      </c>
      <c r="E8" s="31">
        <f>SUM(E9:E14)</f>
        <v>0</v>
      </c>
      <c r="F8" s="31">
        <f>SUM(F9:F14)</f>
        <v>1021498000</v>
      </c>
      <c r="G8" s="32">
        <f>SUM(G9:G14)</f>
        <v>0</v>
      </c>
      <c r="H8" s="31">
        <f>SUM(H9:H14)</f>
        <v>3020000</v>
      </c>
    </row>
    <row r="9" spans="1:8" ht="24.95" customHeight="1" x14ac:dyDescent="0.25">
      <c r="A9" s="11">
        <v>5173</v>
      </c>
      <c r="B9" s="12">
        <v>411000</v>
      </c>
      <c r="C9" s="8" t="s">
        <v>11</v>
      </c>
      <c r="D9" s="33">
        <f t="shared" si="0"/>
        <v>818687000</v>
      </c>
      <c r="E9" s="33"/>
      <c r="F9" s="33">
        <v>817017000</v>
      </c>
      <c r="G9" s="34"/>
      <c r="H9" s="33">
        <v>1670000</v>
      </c>
    </row>
    <row r="10" spans="1:8" ht="24.95" customHeight="1" x14ac:dyDescent="0.25">
      <c r="A10" s="11">
        <v>5175</v>
      </c>
      <c r="B10" s="12">
        <v>412000</v>
      </c>
      <c r="C10" s="8" t="s">
        <v>12</v>
      </c>
      <c r="D10" s="33">
        <f t="shared" si="0"/>
        <v>123961000</v>
      </c>
      <c r="E10" s="33"/>
      <c r="F10" s="33">
        <v>123731000</v>
      </c>
      <c r="G10" s="34"/>
      <c r="H10" s="33">
        <v>230000</v>
      </c>
    </row>
    <row r="11" spans="1:8" ht="17.100000000000001" customHeight="1" x14ac:dyDescent="0.25">
      <c r="A11" s="11">
        <v>5179</v>
      </c>
      <c r="B11" s="12">
        <v>413000</v>
      </c>
      <c r="C11" s="8" t="s">
        <v>13</v>
      </c>
      <c r="D11" s="33">
        <f t="shared" si="0"/>
        <v>1400000</v>
      </c>
      <c r="E11" s="33"/>
      <c r="F11" s="33">
        <v>1400000</v>
      </c>
      <c r="G11" s="34"/>
      <c r="H11" s="33"/>
    </row>
    <row r="12" spans="1:8" ht="17.100000000000001" customHeight="1" x14ac:dyDescent="0.25">
      <c r="A12" s="11">
        <v>5181</v>
      </c>
      <c r="B12" s="12">
        <v>414000</v>
      </c>
      <c r="C12" s="8" t="s">
        <v>14</v>
      </c>
      <c r="D12" s="33">
        <f t="shared" si="0"/>
        <v>11790000</v>
      </c>
      <c r="E12" s="33"/>
      <c r="F12" s="33">
        <v>11790000</v>
      </c>
      <c r="G12" s="34"/>
      <c r="H12" s="33"/>
    </row>
    <row r="13" spans="1:8" ht="17.100000000000001" customHeight="1" x14ac:dyDescent="0.25">
      <c r="A13" s="11">
        <v>5186</v>
      </c>
      <c r="B13" s="12">
        <v>415000</v>
      </c>
      <c r="C13" s="8" t="s">
        <v>15</v>
      </c>
      <c r="D13" s="33">
        <f t="shared" si="0"/>
        <v>57200000</v>
      </c>
      <c r="E13" s="33"/>
      <c r="F13" s="33">
        <v>57000000</v>
      </c>
      <c r="G13" s="34"/>
      <c r="H13" s="33">
        <v>200000</v>
      </c>
    </row>
    <row r="14" spans="1:8" ht="24.95" customHeight="1" x14ac:dyDescent="0.25">
      <c r="A14" s="11">
        <v>5188</v>
      </c>
      <c r="B14" s="12">
        <v>416000</v>
      </c>
      <c r="C14" s="8" t="s">
        <v>16</v>
      </c>
      <c r="D14" s="33">
        <f t="shared" si="0"/>
        <v>11480000</v>
      </c>
      <c r="E14" s="33"/>
      <c r="F14" s="33">
        <v>10560000</v>
      </c>
      <c r="G14" s="34"/>
      <c r="H14" s="33">
        <v>920000</v>
      </c>
    </row>
    <row r="15" spans="1:8" ht="24.95" customHeight="1" x14ac:dyDescent="0.25">
      <c r="A15" s="9">
        <v>5194</v>
      </c>
      <c r="B15" s="10">
        <v>420000</v>
      </c>
      <c r="C15" s="7" t="s">
        <v>17</v>
      </c>
      <c r="D15" s="31">
        <f t="shared" si="0"/>
        <v>469296000</v>
      </c>
      <c r="E15" s="31">
        <f>SUM(E16:E21)</f>
        <v>31844000</v>
      </c>
      <c r="F15" s="31">
        <f>SUM(F16:F21)</f>
        <v>433822000</v>
      </c>
      <c r="G15" s="32">
        <f>SUM(G16:G21)</f>
        <v>0</v>
      </c>
      <c r="H15" s="31">
        <f>SUM(H16:H21)</f>
        <v>3630000</v>
      </c>
    </row>
    <row r="16" spans="1:8" ht="17.100000000000001" customHeight="1" x14ac:dyDescent="0.25">
      <c r="A16" s="11">
        <v>5195</v>
      </c>
      <c r="B16" s="12">
        <v>421000</v>
      </c>
      <c r="C16" s="8" t="s">
        <v>18</v>
      </c>
      <c r="D16" s="33">
        <f t="shared" si="0"/>
        <v>78028000</v>
      </c>
      <c r="E16" s="34">
        <v>6000</v>
      </c>
      <c r="F16" s="33">
        <v>77472000</v>
      </c>
      <c r="G16" s="34"/>
      <c r="H16" s="33">
        <v>550000</v>
      </c>
    </row>
    <row r="17" spans="1:8" ht="17.100000000000001" customHeight="1" x14ac:dyDescent="0.25">
      <c r="A17" s="11">
        <v>5203</v>
      </c>
      <c r="B17" s="12">
        <v>422000</v>
      </c>
      <c r="C17" s="8" t="s">
        <v>19</v>
      </c>
      <c r="D17" s="33">
        <f t="shared" si="0"/>
        <v>80000</v>
      </c>
      <c r="E17" s="34"/>
      <c r="F17" s="33">
        <v>80000</v>
      </c>
      <c r="G17" s="34"/>
      <c r="H17" s="33"/>
    </row>
    <row r="18" spans="1:8" ht="17.100000000000001" customHeight="1" x14ac:dyDescent="0.25">
      <c r="A18" s="11">
        <v>5209</v>
      </c>
      <c r="B18" s="12">
        <v>423000</v>
      </c>
      <c r="C18" s="8" t="s">
        <v>20</v>
      </c>
      <c r="D18" s="33">
        <f t="shared" si="0"/>
        <v>14330000</v>
      </c>
      <c r="E18" s="34"/>
      <c r="F18" s="33">
        <v>11350000</v>
      </c>
      <c r="G18" s="34"/>
      <c r="H18" s="33">
        <v>2980000</v>
      </c>
    </row>
    <row r="19" spans="1:8" ht="17.100000000000001" customHeight="1" x14ac:dyDescent="0.25">
      <c r="A19" s="11">
        <v>5218</v>
      </c>
      <c r="B19" s="12">
        <v>424000</v>
      </c>
      <c r="C19" s="8" t="s">
        <v>21</v>
      </c>
      <c r="D19" s="33">
        <f t="shared" si="0"/>
        <v>6900000</v>
      </c>
      <c r="E19" s="34"/>
      <c r="F19" s="33">
        <v>6900000</v>
      </c>
      <c r="G19" s="34"/>
      <c r="H19" s="33"/>
    </row>
    <row r="20" spans="1:8" ht="17.100000000000001" customHeight="1" x14ac:dyDescent="0.25">
      <c r="A20" s="11">
        <v>5226</v>
      </c>
      <c r="B20" s="12">
        <v>425000</v>
      </c>
      <c r="C20" s="8" t="s">
        <v>22</v>
      </c>
      <c r="D20" s="33">
        <f t="shared" si="0"/>
        <v>40400000</v>
      </c>
      <c r="E20" s="33">
        <v>28838000</v>
      </c>
      <c r="F20" s="33">
        <v>11562000</v>
      </c>
      <c r="G20" s="34"/>
      <c r="H20" s="33"/>
    </row>
    <row r="21" spans="1:8" ht="17.100000000000001" customHeight="1" x14ac:dyDescent="0.25">
      <c r="A21" s="11">
        <v>5229</v>
      </c>
      <c r="B21" s="12">
        <v>426000</v>
      </c>
      <c r="C21" s="8" t="s">
        <v>23</v>
      </c>
      <c r="D21" s="33">
        <f t="shared" si="0"/>
        <v>329558000</v>
      </c>
      <c r="E21" s="33">
        <v>3000000</v>
      </c>
      <c r="F21" s="33">
        <v>326458000</v>
      </c>
      <c r="G21" s="34"/>
      <c r="H21" s="33">
        <v>100000</v>
      </c>
    </row>
    <row r="22" spans="1:8" ht="26.1" customHeight="1" x14ac:dyDescent="0.25">
      <c r="A22" s="9">
        <v>5239</v>
      </c>
      <c r="B22" s="10">
        <v>430000</v>
      </c>
      <c r="C22" s="7" t="s">
        <v>24</v>
      </c>
      <c r="D22" s="31">
        <f t="shared" si="0"/>
        <v>150000</v>
      </c>
      <c r="E22" s="31">
        <f>SUM(E23:E26)</f>
        <v>0</v>
      </c>
      <c r="F22" s="31">
        <f>SUM(F23:F26)</f>
        <v>0</v>
      </c>
      <c r="G22" s="32">
        <f>SUM(G23:G26)</f>
        <v>0</v>
      </c>
      <c r="H22" s="31">
        <f>SUM(H23:H26)</f>
        <v>150000</v>
      </c>
    </row>
    <row r="23" spans="1:8" ht="17.100000000000001" customHeight="1" x14ac:dyDescent="0.25">
      <c r="A23" s="11">
        <v>5240</v>
      </c>
      <c r="B23" s="12">
        <v>431000</v>
      </c>
      <c r="C23" s="8" t="s">
        <v>25</v>
      </c>
      <c r="D23" s="33">
        <f t="shared" si="0"/>
        <v>150000</v>
      </c>
      <c r="E23" s="34"/>
      <c r="F23" s="35"/>
      <c r="G23" s="34"/>
      <c r="H23" s="33">
        <v>150000</v>
      </c>
    </row>
    <row r="24" spans="1:8" ht="17.100000000000001" customHeight="1" x14ac:dyDescent="0.25">
      <c r="A24" s="11">
        <v>5244</v>
      </c>
      <c r="B24" s="12">
        <v>432000</v>
      </c>
      <c r="C24" s="8" t="s">
        <v>26</v>
      </c>
      <c r="D24" s="33">
        <f t="shared" si="0"/>
        <v>0</v>
      </c>
      <c r="E24" s="34"/>
      <c r="F24" s="35"/>
      <c r="G24" s="34"/>
      <c r="H24" s="33"/>
    </row>
    <row r="25" spans="1:8" ht="17.100000000000001" customHeight="1" x14ac:dyDescent="0.25">
      <c r="A25" s="11">
        <v>5248</v>
      </c>
      <c r="B25" s="12">
        <v>434000</v>
      </c>
      <c r="C25" s="8" t="s">
        <v>27</v>
      </c>
      <c r="D25" s="33">
        <f t="shared" si="0"/>
        <v>0</v>
      </c>
      <c r="E25" s="34"/>
      <c r="F25" s="35"/>
      <c r="G25" s="34"/>
      <c r="H25" s="33"/>
    </row>
    <row r="26" spans="1:8" ht="26.1" customHeight="1" x14ac:dyDescent="0.25">
      <c r="A26" s="11">
        <v>5252</v>
      </c>
      <c r="B26" s="12">
        <v>435000</v>
      </c>
      <c r="C26" s="8" t="s">
        <v>28</v>
      </c>
      <c r="D26" s="33">
        <f t="shared" si="0"/>
        <v>0</v>
      </c>
      <c r="E26" s="34"/>
      <c r="F26" s="35"/>
      <c r="G26" s="34"/>
      <c r="H26" s="33"/>
    </row>
    <row r="27" spans="1:8" ht="26.1" customHeight="1" x14ac:dyDescent="0.25">
      <c r="A27" s="9">
        <v>5254</v>
      </c>
      <c r="B27" s="10">
        <v>440000</v>
      </c>
      <c r="C27" s="7" t="s">
        <v>29</v>
      </c>
      <c r="D27" s="31">
        <f t="shared" si="0"/>
        <v>200000</v>
      </c>
      <c r="E27" s="32">
        <f>SUM(E28:E29)</f>
        <v>0</v>
      </c>
      <c r="F27" s="31">
        <f>SUM(F28:F29)</f>
        <v>0</v>
      </c>
      <c r="G27" s="32">
        <f>SUM(G28:G29)</f>
        <v>0</v>
      </c>
      <c r="H27" s="31">
        <f>SUM(H28:H29)</f>
        <v>200000</v>
      </c>
    </row>
    <row r="28" spans="1:8" ht="17.100000000000001" customHeight="1" x14ac:dyDescent="0.25">
      <c r="A28" s="11">
        <v>5255</v>
      </c>
      <c r="B28" s="12">
        <v>441000</v>
      </c>
      <c r="C28" s="8" t="s">
        <v>30</v>
      </c>
      <c r="D28" s="33">
        <f t="shared" si="0"/>
        <v>0</v>
      </c>
      <c r="E28" s="34"/>
      <c r="F28" s="35"/>
      <c r="G28" s="34"/>
      <c r="H28" s="33"/>
    </row>
    <row r="29" spans="1:8" ht="17.100000000000001" customHeight="1" x14ac:dyDescent="0.25">
      <c r="A29" s="11">
        <v>5274</v>
      </c>
      <c r="B29" s="12">
        <v>444000</v>
      </c>
      <c r="C29" s="8" t="s">
        <v>31</v>
      </c>
      <c r="D29" s="33">
        <f t="shared" si="0"/>
        <v>200000</v>
      </c>
      <c r="E29" s="34"/>
      <c r="F29" s="37"/>
      <c r="G29" s="34"/>
      <c r="H29" s="33">
        <v>200000</v>
      </c>
    </row>
    <row r="30" spans="1:8" ht="17.100000000000001" customHeight="1" x14ac:dyDescent="0.25">
      <c r="A30" s="9">
        <v>5291</v>
      </c>
      <c r="B30" s="10">
        <v>460000</v>
      </c>
      <c r="C30" s="7" t="s">
        <v>32</v>
      </c>
      <c r="D30" s="31">
        <f t="shared" si="0"/>
        <v>0</v>
      </c>
      <c r="E30" s="32">
        <f>SUM(E31)</f>
        <v>0</v>
      </c>
      <c r="F30" s="31">
        <f>SUM(F31)</f>
        <v>0</v>
      </c>
      <c r="G30" s="32">
        <f>SUM(G31)</f>
        <v>0</v>
      </c>
      <c r="H30" s="31">
        <f>SUM(H31)</f>
        <v>0</v>
      </c>
    </row>
    <row r="31" spans="1:8" ht="20.100000000000001" customHeight="1" x14ac:dyDescent="0.25">
      <c r="A31" s="11">
        <v>5304</v>
      </c>
      <c r="B31" s="12">
        <v>465000</v>
      </c>
      <c r="C31" s="8" t="s">
        <v>33</v>
      </c>
      <c r="D31" s="33">
        <f t="shared" si="0"/>
        <v>0</v>
      </c>
      <c r="E31" s="34"/>
      <c r="F31" s="33"/>
      <c r="G31" s="34"/>
      <c r="H31" s="33"/>
    </row>
    <row r="32" spans="1:8" ht="26.1" customHeight="1" x14ac:dyDescent="0.25">
      <c r="A32" s="9">
        <v>5322</v>
      </c>
      <c r="B32" s="10">
        <v>480000</v>
      </c>
      <c r="C32" s="7" t="s">
        <v>34</v>
      </c>
      <c r="D32" s="31">
        <f t="shared" si="0"/>
        <v>500000</v>
      </c>
      <c r="E32" s="32">
        <f>SUM(E33:E36)</f>
        <v>0</v>
      </c>
      <c r="F32" s="32">
        <f>SUM(F33:F36)</f>
        <v>0</v>
      </c>
      <c r="G32" s="32">
        <f>SUM(G33:G36)</f>
        <v>0</v>
      </c>
      <c r="H32" s="31">
        <f>SUM(H33:H36)</f>
        <v>500000</v>
      </c>
    </row>
    <row r="33" spans="1:8" ht="26.1" customHeight="1" x14ac:dyDescent="0.25">
      <c r="A33" s="11">
        <v>5323</v>
      </c>
      <c r="B33" s="12">
        <v>481000</v>
      </c>
      <c r="C33" s="8" t="s">
        <v>35</v>
      </c>
      <c r="D33" s="33">
        <f t="shared" si="0"/>
        <v>0</v>
      </c>
      <c r="E33" s="34"/>
      <c r="F33" s="36"/>
      <c r="G33" s="34"/>
      <c r="H33" s="33"/>
    </row>
    <row r="34" spans="1:8" ht="17.100000000000001" customHeight="1" x14ac:dyDescent="0.25">
      <c r="A34" s="11">
        <v>5326</v>
      </c>
      <c r="B34" s="12">
        <v>482000</v>
      </c>
      <c r="C34" s="8" t="s">
        <v>36</v>
      </c>
      <c r="D34" s="33">
        <f t="shared" si="0"/>
        <v>500000</v>
      </c>
      <c r="E34" s="34"/>
      <c r="F34" s="36"/>
      <c r="G34" s="34"/>
      <c r="H34" s="33">
        <v>500000</v>
      </c>
    </row>
    <row r="35" spans="1:8" ht="26.1" customHeight="1" x14ac:dyDescent="0.25">
      <c r="A35" s="11">
        <v>5330</v>
      </c>
      <c r="B35" s="12">
        <v>483000</v>
      </c>
      <c r="C35" s="8" t="s">
        <v>37</v>
      </c>
      <c r="D35" s="33">
        <f t="shared" si="0"/>
        <v>0</v>
      </c>
      <c r="E35" s="34"/>
      <c r="F35" s="36"/>
      <c r="G35" s="34"/>
      <c r="H35" s="33"/>
    </row>
    <row r="36" spans="1:8" ht="48.75" x14ac:dyDescent="0.25">
      <c r="A36" s="11">
        <v>5332</v>
      </c>
      <c r="B36" s="12">
        <v>484000</v>
      </c>
      <c r="C36" s="8" t="s">
        <v>38</v>
      </c>
      <c r="D36" s="33">
        <f t="shared" si="0"/>
        <v>0</v>
      </c>
      <c r="E36" s="34"/>
      <c r="F36" s="36"/>
      <c r="G36" s="34"/>
      <c r="H36" s="33"/>
    </row>
    <row r="37" spans="1:8" ht="24.95" customHeight="1" x14ac:dyDescent="0.25">
      <c r="A37" s="9">
        <v>5339</v>
      </c>
      <c r="B37" s="10">
        <v>500000</v>
      </c>
      <c r="C37" s="7" t="s">
        <v>39</v>
      </c>
      <c r="D37" s="31">
        <f t="shared" si="0"/>
        <v>76600000</v>
      </c>
      <c r="E37" s="32">
        <f>E38+E43+E46</f>
        <v>74600000</v>
      </c>
      <c r="F37" s="32">
        <f>F38+F43+F46</f>
        <v>0</v>
      </c>
      <c r="G37" s="32">
        <f>G38+G43+G46</f>
        <v>0</v>
      </c>
      <c r="H37" s="31">
        <f>H38+H43+H46</f>
        <v>2000000</v>
      </c>
    </row>
    <row r="38" spans="1:8" ht="24.95" customHeight="1" x14ac:dyDescent="0.25">
      <c r="A38" s="9">
        <v>5340</v>
      </c>
      <c r="B38" s="10">
        <v>510000</v>
      </c>
      <c r="C38" s="7" t="s">
        <v>40</v>
      </c>
      <c r="D38" s="31">
        <f t="shared" ref="D38:D54" si="1">SUM(E38:H38)</f>
        <v>76600000</v>
      </c>
      <c r="E38" s="32">
        <f>SUM(E39:E42)</f>
        <v>74600000</v>
      </c>
      <c r="F38" s="32">
        <f>SUM(F39:F42)</f>
        <v>0</v>
      </c>
      <c r="G38" s="32">
        <f>SUM(G39:G42)</f>
        <v>0</v>
      </c>
      <c r="H38" s="31">
        <f>SUM(H39:H42)</f>
        <v>2000000</v>
      </c>
    </row>
    <row r="39" spans="1:8" ht="15" customHeight="1" x14ac:dyDescent="0.25">
      <c r="A39" s="11">
        <v>5341</v>
      </c>
      <c r="B39" s="12">
        <v>511000</v>
      </c>
      <c r="C39" s="8" t="s">
        <v>41</v>
      </c>
      <c r="D39" s="33">
        <f t="shared" si="1"/>
        <v>0</v>
      </c>
      <c r="E39" s="34"/>
      <c r="F39" s="36"/>
      <c r="G39" s="34"/>
      <c r="H39" s="33"/>
    </row>
    <row r="40" spans="1:8" ht="15" customHeight="1" x14ac:dyDescent="0.25">
      <c r="A40" s="11">
        <v>5346</v>
      </c>
      <c r="B40" s="12">
        <v>512000</v>
      </c>
      <c r="C40" s="8" t="s">
        <v>42</v>
      </c>
      <c r="D40" s="33">
        <f t="shared" ref="D40" si="2">SUM(E40:H40)</f>
        <v>76600000</v>
      </c>
      <c r="E40" s="34">
        <v>74600000</v>
      </c>
      <c r="F40" s="36"/>
      <c r="G40" s="34"/>
      <c r="H40" s="33">
        <v>2000000</v>
      </c>
    </row>
    <row r="41" spans="1:8" ht="15" customHeight="1" x14ac:dyDescent="0.25">
      <c r="A41" s="11">
        <v>5356</v>
      </c>
      <c r="B41" s="12">
        <v>513000</v>
      </c>
      <c r="C41" s="8" t="s">
        <v>43</v>
      </c>
      <c r="D41" s="34">
        <f t="shared" si="1"/>
        <v>0</v>
      </c>
      <c r="E41" s="34"/>
      <c r="F41" s="36"/>
      <c r="G41" s="34"/>
      <c r="H41" s="34"/>
    </row>
    <row r="42" spans="1:8" ht="15" customHeight="1" x14ac:dyDescent="0.25">
      <c r="A42" s="11">
        <v>5360</v>
      </c>
      <c r="B42" s="12">
        <v>515000</v>
      </c>
      <c r="C42" s="8" t="s">
        <v>44</v>
      </c>
      <c r="D42" s="34">
        <f t="shared" si="1"/>
        <v>0</v>
      </c>
      <c r="E42" s="34"/>
      <c r="F42" s="36"/>
      <c r="G42" s="34"/>
      <c r="H42" s="34"/>
    </row>
    <row r="43" spans="1:8" ht="15" customHeight="1" x14ac:dyDescent="0.25">
      <c r="A43" s="9">
        <v>5362</v>
      </c>
      <c r="B43" s="10">
        <v>520000</v>
      </c>
      <c r="C43" s="7" t="s">
        <v>45</v>
      </c>
      <c r="D43" s="32">
        <f t="shared" si="1"/>
        <v>0</v>
      </c>
      <c r="E43" s="32">
        <f>SUM(E44:E45)</f>
        <v>0</v>
      </c>
      <c r="F43" s="32">
        <f>SUM(F44:F45)</f>
        <v>0</v>
      </c>
      <c r="G43" s="32">
        <f>SUM(G44:G45)</f>
        <v>0</v>
      </c>
      <c r="H43" s="32">
        <f>SUM(H44:H45)</f>
        <v>0</v>
      </c>
    </row>
    <row r="44" spans="1:8" ht="15" customHeight="1" x14ac:dyDescent="0.25">
      <c r="A44" s="11">
        <v>5365</v>
      </c>
      <c r="B44" s="12">
        <v>522000</v>
      </c>
      <c r="C44" s="8" t="s">
        <v>46</v>
      </c>
      <c r="D44" s="34">
        <f t="shared" si="1"/>
        <v>0</v>
      </c>
      <c r="E44" s="34"/>
      <c r="F44" s="34"/>
      <c r="G44" s="34"/>
      <c r="H44" s="34"/>
    </row>
    <row r="45" spans="1:8" ht="15" customHeight="1" x14ac:dyDescent="0.25">
      <c r="A45" s="11">
        <v>5369</v>
      </c>
      <c r="B45" s="12">
        <v>523000</v>
      </c>
      <c r="C45" s="8" t="s">
        <v>47</v>
      </c>
      <c r="D45" s="34">
        <f t="shared" si="1"/>
        <v>0</v>
      </c>
      <c r="E45" s="34"/>
      <c r="F45" s="34"/>
      <c r="G45" s="34"/>
      <c r="H45" s="34"/>
    </row>
    <row r="46" spans="1:8" ht="48.75" customHeight="1" x14ac:dyDescent="0.25">
      <c r="A46" s="9">
        <v>5382</v>
      </c>
      <c r="B46" s="10">
        <v>550000</v>
      </c>
      <c r="C46" s="7" t="s">
        <v>48</v>
      </c>
      <c r="D46" s="32">
        <f t="shared" si="1"/>
        <v>0</v>
      </c>
      <c r="E46" s="32">
        <f>E47</f>
        <v>0</v>
      </c>
      <c r="F46" s="32">
        <f>F47</f>
        <v>0</v>
      </c>
      <c r="G46" s="32">
        <f>G47</f>
        <v>0</v>
      </c>
      <c r="H46" s="32">
        <f>H47</f>
        <v>0</v>
      </c>
    </row>
    <row r="47" spans="1:8" ht="48.75" customHeight="1" x14ac:dyDescent="0.25">
      <c r="A47" s="11">
        <v>5383</v>
      </c>
      <c r="B47" s="12">
        <v>551000</v>
      </c>
      <c r="C47" s="8" t="s">
        <v>49</v>
      </c>
      <c r="D47" s="34">
        <f t="shared" si="1"/>
        <v>0</v>
      </c>
      <c r="E47" s="34"/>
      <c r="F47" s="36"/>
      <c r="G47" s="34"/>
      <c r="H47" s="34"/>
    </row>
    <row r="48" spans="1:8" ht="26.1" customHeight="1" x14ac:dyDescent="0.25">
      <c r="A48" s="9">
        <v>5385</v>
      </c>
      <c r="B48" s="10">
        <v>600000</v>
      </c>
      <c r="C48" s="7" t="s">
        <v>50</v>
      </c>
      <c r="D48" s="32">
        <f t="shared" si="1"/>
        <v>0</v>
      </c>
      <c r="E48" s="32">
        <f>E49+E52</f>
        <v>0</v>
      </c>
      <c r="F48" s="32">
        <f>F49+F52</f>
        <v>0</v>
      </c>
      <c r="G48" s="32">
        <f>G49+G52</f>
        <v>0</v>
      </c>
      <c r="H48" s="32">
        <f>H49+H52</f>
        <v>0</v>
      </c>
    </row>
    <row r="49" spans="1:8" ht="15" customHeight="1" x14ac:dyDescent="0.25">
      <c r="A49" s="9">
        <v>5386</v>
      </c>
      <c r="B49" s="10">
        <v>610000</v>
      </c>
      <c r="C49" s="7" t="s">
        <v>51</v>
      </c>
      <c r="D49" s="32">
        <f t="shared" si="1"/>
        <v>0</v>
      </c>
      <c r="E49" s="32">
        <f>SUM(E50:E51)</f>
        <v>0</v>
      </c>
      <c r="F49" s="32">
        <f>SUM(F50:F51)</f>
        <v>0</v>
      </c>
      <c r="G49" s="32">
        <f>SUM(G50:G51)</f>
        <v>0</v>
      </c>
      <c r="H49" s="32">
        <f>SUM(H50:H51)</f>
        <v>0</v>
      </c>
    </row>
    <row r="50" spans="1:8" ht="24.95" customHeight="1" x14ac:dyDescent="0.25">
      <c r="A50" s="11">
        <v>5387</v>
      </c>
      <c r="B50" s="12">
        <v>611000</v>
      </c>
      <c r="C50" s="8" t="s">
        <v>52</v>
      </c>
      <c r="D50" s="34">
        <f t="shared" si="1"/>
        <v>0</v>
      </c>
      <c r="E50" s="34"/>
      <c r="F50" s="36"/>
      <c r="G50" s="34"/>
      <c r="H50" s="34"/>
    </row>
    <row r="51" spans="1:8" ht="24.95" customHeight="1" x14ac:dyDescent="0.25">
      <c r="A51" s="11">
        <v>5407</v>
      </c>
      <c r="B51" s="12">
        <v>614000</v>
      </c>
      <c r="C51" s="8" t="s">
        <v>53</v>
      </c>
      <c r="D51" s="34">
        <f t="shared" si="1"/>
        <v>0</v>
      </c>
      <c r="E51" s="34"/>
      <c r="F51" s="36"/>
      <c r="G51" s="34"/>
      <c r="H51" s="34"/>
    </row>
    <row r="52" spans="1:8" ht="15" customHeight="1" x14ac:dyDescent="0.25">
      <c r="A52" s="9">
        <v>5409</v>
      </c>
      <c r="B52" s="10">
        <v>620000</v>
      </c>
      <c r="C52" s="7" t="s">
        <v>54</v>
      </c>
      <c r="D52" s="32">
        <f t="shared" si="1"/>
        <v>0</v>
      </c>
      <c r="E52" s="32">
        <f>E53</f>
        <v>0</v>
      </c>
      <c r="F52" s="32">
        <f>F53</f>
        <v>0</v>
      </c>
      <c r="G52" s="32">
        <f>G53</f>
        <v>0</v>
      </c>
      <c r="H52" s="32">
        <f>H53</f>
        <v>0</v>
      </c>
    </row>
    <row r="53" spans="1:8" ht="24.95" customHeight="1" x14ac:dyDescent="0.25">
      <c r="A53" s="11">
        <v>5410</v>
      </c>
      <c r="B53" s="12">
        <v>621000</v>
      </c>
      <c r="C53" s="8" t="s">
        <v>55</v>
      </c>
      <c r="D53" s="34">
        <f t="shared" si="1"/>
        <v>0</v>
      </c>
      <c r="E53" s="34"/>
      <c r="F53" s="36"/>
      <c r="G53" s="34"/>
      <c r="H53" s="34"/>
    </row>
    <row r="54" spans="1:8" ht="15" customHeight="1" x14ac:dyDescent="0.25">
      <c r="A54" s="9">
        <v>5431</v>
      </c>
      <c r="B54" s="10"/>
      <c r="C54" s="7" t="s">
        <v>56</v>
      </c>
      <c r="D54" s="31">
        <f t="shared" si="1"/>
        <v>1571264000</v>
      </c>
      <c r="E54" s="31">
        <f>E6+E48</f>
        <v>106444000</v>
      </c>
      <c r="F54" s="31">
        <f>F6+F48</f>
        <v>1455320000</v>
      </c>
      <c r="G54" s="32">
        <f>G6+G48</f>
        <v>0</v>
      </c>
      <c r="H54" s="31">
        <f>H6+H48</f>
        <v>9500000</v>
      </c>
    </row>
  </sheetData>
  <mergeCells count="1">
    <mergeCell ref="A2:H2"/>
  </mergeCells>
  <dataValidations count="1">
    <dataValidation operator="greaterThan" allowBlank="1" showInputMessage="1" showErrorMessage="1" errorTitle="Upozorenje" error="Uneli ste neispravan podatak. Ponovite unos !!!" sqref="A4:C54" xr:uid="{00000000-0002-0000-0100-000000000000}"/>
  </dataValidations>
  <pageMargins left="3.937007874015748E-2" right="3.937007874015748E-2" top="0.19685039370078741" bottom="0.19685039370078741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6"/>
  <sheetViews>
    <sheetView topLeftCell="A14" zoomScale="124" zoomScaleNormal="124" workbookViewId="0">
      <selection activeCell="I18" sqref="I18"/>
    </sheetView>
  </sheetViews>
  <sheetFormatPr defaultRowHeight="15" x14ac:dyDescent="0.25"/>
  <cols>
    <col min="3" max="3" width="31.42578125" customWidth="1"/>
    <col min="4" max="4" width="13.28515625" customWidth="1"/>
    <col min="5" max="5" width="12.28515625" customWidth="1"/>
  </cols>
  <sheetData>
    <row r="1" spans="1:6" x14ac:dyDescent="0.25">
      <c r="F1" t="s">
        <v>125</v>
      </c>
    </row>
    <row r="2" spans="1:6" x14ac:dyDescent="0.25">
      <c r="A2" s="20"/>
    </row>
    <row r="3" spans="1:6" x14ac:dyDescent="0.25">
      <c r="A3" s="20"/>
    </row>
    <row r="4" spans="1:6" ht="18.75" x14ac:dyDescent="0.3">
      <c r="A4" s="41" t="s">
        <v>131</v>
      </c>
      <c r="B4" s="41"/>
      <c r="C4" s="41"/>
      <c r="D4" s="41"/>
      <c r="E4" s="41"/>
    </row>
    <row r="5" spans="1:6" ht="15.75" thickBot="1" x14ac:dyDescent="0.3"/>
    <row r="6" spans="1:6" ht="26.25" thickBot="1" x14ac:dyDescent="0.3">
      <c r="B6" s="24"/>
      <c r="C6" s="23"/>
      <c r="D6" s="25" t="s">
        <v>126</v>
      </c>
      <c r="E6" s="17" t="s">
        <v>121</v>
      </c>
    </row>
    <row r="7" spans="1:6" ht="20.100000000000001" customHeight="1" thickBot="1" x14ac:dyDescent="0.3">
      <c r="B7" s="19">
        <v>421000</v>
      </c>
      <c r="C7" s="21" t="s">
        <v>96</v>
      </c>
      <c r="D7" s="29">
        <v>77472000</v>
      </c>
      <c r="E7" s="29">
        <v>550000</v>
      </c>
    </row>
    <row r="8" spans="1:6" ht="20.100000000000001" customHeight="1" thickBot="1" x14ac:dyDescent="0.3">
      <c r="B8" s="17" t="s">
        <v>95</v>
      </c>
      <c r="C8" s="22" t="s">
        <v>97</v>
      </c>
      <c r="D8" s="30">
        <v>1195000</v>
      </c>
      <c r="E8" s="30">
        <v>50000</v>
      </c>
    </row>
    <row r="9" spans="1:6" ht="20.100000000000001" customHeight="1" thickBot="1" x14ac:dyDescent="0.3">
      <c r="B9" s="18" t="s">
        <v>95</v>
      </c>
      <c r="C9" s="22" t="s">
        <v>98</v>
      </c>
      <c r="D9" s="30">
        <v>48050000</v>
      </c>
      <c r="E9" s="30">
        <v>250000</v>
      </c>
    </row>
    <row r="10" spans="1:6" ht="20.100000000000001" customHeight="1" thickBot="1" x14ac:dyDescent="0.3">
      <c r="B10" s="18" t="s">
        <v>95</v>
      </c>
      <c r="C10" s="22" t="s">
        <v>99</v>
      </c>
      <c r="D10" s="30">
        <v>24827000</v>
      </c>
      <c r="E10" s="30"/>
    </row>
    <row r="11" spans="1:6" ht="20.100000000000001" customHeight="1" thickBot="1" x14ac:dyDescent="0.3">
      <c r="B11" s="18" t="s">
        <v>95</v>
      </c>
      <c r="C11" s="22" t="s">
        <v>100</v>
      </c>
      <c r="D11" s="30">
        <v>1850000</v>
      </c>
      <c r="E11" s="30">
        <v>250000</v>
      </c>
    </row>
    <row r="12" spans="1:6" ht="20.100000000000001" customHeight="1" thickBot="1" x14ac:dyDescent="0.3">
      <c r="B12" s="18" t="s">
        <v>95</v>
      </c>
      <c r="C12" s="22" t="s">
        <v>101</v>
      </c>
      <c r="D12" s="30">
        <v>1550000</v>
      </c>
      <c r="E12" s="30"/>
    </row>
    <row r="13" spans="1:6" ht="20.100000000000001" customHeight="1" thickBot="1" x14ac:dyDescent="0.3">
      <c r="B13" s="16">
        <v>422000</v>
      </c>
      <c r="C13" s="21" t="s">
        <v>102</v>
      </c>
      <c r="D13" s="29">
        <v>80000</v>
      </c>
      <c r="E13" s="29"/>
    </row>
    <row r="14" spans="1:6" ht="20.100000000000001" customHeight="1" thickBot="1" x14ac:dyDescent="0.3">
      <c r="B14" s="18" t="s">
        <v>95</v>
      </c>
      <c r="C14" s="22" t="s">
        <v>103</v>
      </c>
      <c r="D14" s="30">
        <v>80000</v>
      </c>
      <c r="E14" s="30"/>
    </row>
    <row r="15" spans="1:6" ht="26.25" thickBot="1" x14ac:dyDescent="0.3">
      <c r="B15" s="18" t="s">
        <v>95</v>
      </c>
      <c r="C15" s="22" t="s">
        <v>104</v>
      </c>
      <c r="D15" s="30"/>
      <c r="E15" s="30"/>
    </row>
    <row r="16" spans="1:6" ht="20.100000000000001" customHeight="1" thickBot="1" x14ac:dyDescent="0.3">
      <c r="B16" s="19">
        <v>423000</v>
      </c>
      <c r="C16" s="21" t="s">
        <v>105</v>
      </c>
      <c r="D16" s="29">
        <v>11350000</v>
      </c>
      <c r="E16" s="29">
        <v>2980000</v>
      </c>
    </row>
    <row r="17" spans="2:5" ht="20.100000000000001" customHeight="1" thickBot="1" x14ac:dyDescent="0.3">
      <c r="B17" s="18" t="s">
        <v>95</v>
      </c>
      <c r="C17" s="22" t="s">
        <v>106</v>
      </c>
      <c r="D17" s="30">
        <v>4300000</v>
      </c>
      <c r="E17" s="30"/>
    </row>
    <row r="18" spans="2:5" ht="26.25" thickBot="1" x14ac:dyDescent="0.3">
      <c r="B18" s="18" t="s">
        <v>95</v>
      </c>
      <c r="C18" s="22" t="s">
        <v>107</v>
      </c>
      <c r="D18" s="30">
        <v>4900000</v>
      </c>
      <c r="E18" s="30">
        <v>1300000</v>
      </c>
    </row>
    <row r="19" spans="2:5" ht="20.100000000000001" customHeight="1" thickBot="1" x14ac:dyDescent="0.3">
      <c r="B19" s="18" t="s">
        <v>95</v>
      </c>
      <c r="C19" s="22" t="s">
        <v>108</v>
      </c>
      <c r="D19" s="30">
        <v>250000</v>
      </c>
      <c r="E19" s="30">
        <v>80000</v>
      </c>
    </row>
    <row r="20" spans="2:5" ht="20.100000000000001" customHeight="1" thickBot="1" x14ac:dyDescent="0.3">
      <c r="B20" s="18" t="s">
        <v>95</v>
      </c>
      <c r="C20" s="22" t="s">
        <v>109</v>
      </c>
      <c r="D20" s="30"/>
      <c r="E20" s="30">
        <v>1300000</v>
      </c>
    </row>
    <row r="21" spans="2:5" ht="20.100000000000001" customHeight="1" thickBot="1" x14ac:dyDescent="0.3">
      <c r="B21" s="18" t="s">
        <v>95</v>
      </c>
      <c r="C21" s="22" t="s">
        <v>110</v>
      </c>
      <c r="D21" s="30"/>
      <c r="E21" s="30">
        <v>300000</v>
      </c>
    </row>
    <row r="22" spans="2:5" ht="20.100000000000001" customHeight="1" thickBot="1" x14ac:dyDescent="0.3">
      <c r="B22" s="18" t="s">
        <v>95</v>
      </c>
      <c r="C22" s="22" t="s">
        <v>111</v>
      </c>
      <c r="D22" s="30">
        <v>1900000</v>
      </c>
      <c r="E22" s="30"/>
    </row>
    <row r="23" spans="2:5" ht="20.100000000000001" customHeight="1" thickBot="1" x14ac:dyDescent="0.3">
      <c r="B23" s="16">
        <v>424000</v>
      </c>
      <c r="C23" s="21" t="s">
        <v>112</v>
      </c>
      <c r="D23" s="29">
        <v>6900000</v>
      </c>
      <c r="E23" s="29"/>
    </row>
    <row r="24" spans="2:5" ht="20.100000000000001" customHeight="1" thickBot="1" x14ac:dyDescent="0.3">
      <c r="B24" s="18" t="s">
        <v>95</v>
      </c>
      <c r="C24" s="22" t="s">
        <v>113</v>
      </c>
      <c r="D24" s="30">
        <v>6900000</v>
      </c>
      <c r="E24" s="30"/>
    </row>
    <row r="25" spans="2:5" ht="20.100000000000001" customHeight="1" thickBot="1" x14ac:dyDescent="0.3">
      <c r="B25" s="19">
        <v>425000</v>
      </c>
      <c r="C25" s="21" t="s">
        <v>114</v>
      </c>
      <c r="D25" s="29">
        <v>11562000</v>
      </c>
      <c r="E25" s="29"/>
    </row>
    <row r="26" spans="2:5" ht="29.25" customHeight="1" thickBot="1" x14ac:dyDescent="0.3">
      <c r="B26" s="18" t="s">
        <v>95</v>
      </c>
      <c r="C26" s="22" t="s">
        <v>115</v>
      </c>
      <c r="D26" s="30">
        <v>2512000</v>
      </c>
      <c r="E26" s="30"/>
    </row>
    <row r="27" spans="2:5" ht="20.100000000000001" customHeight="1" thickBot="1" x14ac:dyDescent="0.3">
      <c r="B27" s="18" t="s">
        <v>95</v>
      </c>
      <c r="C27" s="22" t="s">
        <v>116</v>
      </c>
      <c r="D27" s="30">
        <v>9050000</v>
      </c>
      <c r="E27" s="30"/>
    </row>
    <row r="28" spans="2:5" ht="20.100000000000001" customHeight="1" thickBot="1" x14ac:dyDescent="0.3">
      <c r="B28" s="19">
        <v>426000</v>
      </c>
      <c r="C28" s="21" t="s">
        <v>117</v>
      </c>
      <c r="D28" s="29">
        <v>326458000</v>
      </c>
      <c r="E28" s="29">
        <v>100000</v>
      </c>
    </row>
    <row r="29" spans="2:5" ht="20.100000000000001" customHeight="1" thickBot="1" x14ac:dyDescent="0.3">
      <c r="B29" s="18" t="s">
        <v>95</v>
      </c>
      <c r="C29" s="22" t="s">
        <v>118</v>
      </c>
      <c r="D29" s="30">
        <v>20153000</v>
      </c>
      <c r="E29" s="30"/>
    </row>
    <row r="30" spans="2:5" ht="20.100000000000001" customHeight="1" thickBot="1" x14ac:dyDescent="0.3">
      <c r="B30" s="18" t="s">
        <v>95</v>
      </c>
      <c r="C30" s="22" t="s">
        <v>119</v>
      </c>
      <c r="D30" s="30">
        <v>288336000</v>
      </c>
      <c r="E30" s="30">
        <v>100000</v>
      </c>
    </row>
    <row r="31" spans="2:5" ht="20.100000000000001" customHeight="1" thickBot="1" x14ac:dyDescent="0.3">
      <c r="B31" s="18" t="s">
        <v>95</v>
      </c>
      <c r="C31" s="22" t="s">
        <v>120</v>
      </c>
      <c r="D31" s="30">
        <v>17969000</v>
      </c>
      <c r="E31" s="30"/>
    </row>
    <row r="34" spans="1:4" x14ac:dyDescent="0.25">
      <c r="A34" s="20" t="s">
        <v>122</v>
      </c>
      <c r="D34" s="20" t="s">
        <v>124</v>
      </c>
    </row>
    <row r="36" spans="1:4" x14ac:dyDescent="0.25">
      <c r="A36" s="20" t="s">
        <v>123</v>
      </c>
      <c r="D36" s="20" t="s">
        <v>132</v>
      </c>
    </row>
  </sheetData>
  <mergeCells count="1">
    <mergeCell ref="A4:E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Prihodi</vt:lpstr>
      <vt:lpstr>Rashodi</vt:lpstr>
      <vt:lpstr>Prilog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2024-01-17T07:17:03Z</cp:lastPrinted>
  <dcterms:created xsi:type="dcterms:W3CDTF">2016-12-13T09:51:23Z</dcterms:created>
  <dcterms:modified xsi:type="dcterms:W3CDTF">2024-01-19T09:21:25Z</dcterms:modified>
</cp:coreProperties>
</file>